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70" windowHeight="13695" activeTab="0"/>
  </bookViews>
  <sheets>
    <sheet name="Záradék" sheetId="1" r:id="rId1"/>
    <sheet name="Összesítő" sheetId="2" r:id="rId2"/>
    <sheet name="Felvonulási létesítmények" sheetId="3" r:id="rId3"/>
    <sheet name="Irtás, föld- és sziklamunka" sheetId="4" r:id="rId4"/>
    <sheet name="Szivárgóépítés, alagcsövezés" sheetId="5" r:id="rId5"/>
    <sheet name="Lakatos szerkezet" sheetId="6" r:id="rId6"/>
    <sheet name="Közműcsatorna-építés" sheetId="7" r:id="rId7"/>
    <sheet name="Közműcsővezetékek és -szerelvén" sheetId="8" r:id="rId8"/>
    <sheet name="Útburkolatalap és makadámburkol" sheetId="9" r:id="rId9"/>
    <sheet name="Bitumenes alap és makadámburkol" sheetId="10" r:id="rId10"/>
    <sheet name="Kőburkolat készítése" sheetId="11" r:id="rId11"/>
    <sheet name="Bitumenes" sheetId="12" r:id="rId12"/>
    <sheet name="Útpályatartozékok készítése" sheetId="13" r:id="rId13"/>
    <sheet name="Épületgépészeti szerelvények és" sheetId="14" r:id="rId14"/>
    <sheet name="Környezetvédelmi berendezések, " sheetId="15" r:id="rId15"/>
  </sheets>
  <definedNames/>
  <calcPr fullCalcOnLoad="1"/>
</workbook>
</file>

<file path=xl/sharedStrings.xml><?xml version="1.0" encoding="utf-8"?>
<sst xmlns="http://schemas.openxmlformats.org/spreadsheetml/2006/main" count="393" uniqueCount="201">
  <si>
    <t>Munkanem megnevezése</t>
  </si>
  <si>
    <t>Anyag összege</t>
  </si>
  <si>
    <t>Díj összege</t>
  </si>
  <si>
    <t>Ssz.</t>
  </si>
  <si>
    <t>Tételszám</t>
  </si>
  <si>
    <t>Tétel szövege</t>
  </si>
  <si>
    <t>Menny.</t>
  </si>
  <si>
    <t>Egység</t>
  </si>
  <si>
    <t>Anyag egységár</t>
  </si>
  <si>
    <t>Díj egységre</t>
  </si>
  <si>
    <t>Anyag összesen</t>
  </si>
  <si>
    <t>Díj összesen</t>
  </si>
  <si>
    <t>120060009196</t>
  </si>
  <si>
    <t>db</t>
  </si>
  <si>
    <t>KRESZ-tábla szerelése, elhelyezése földmunkával, I-IV. osztályú talajba Alumínium veszélyt jelző tábla, fényvisszaverő, 700 mm</t>
  </si>
  <si>
    <t>Munkanem összesen:</t>
  </si>
  <si>
    <t>Felvonulási létesítmények</t>
  </si>
  <si>
    <t>210030014695</t>
  </si>
  <si>
    <t>m3</t>
  </si>
  <si>
    <t>Közmű feltárása kézi erővel, talajosztály: IV.</t>
  </si>
  <si>
    <t>210030014884</t>
  </si>
  <si>
    <t>210030015022</t>
  </si>
  <si>
    <t>210030015356</t>
  </si>
  <si>
    <t>Földvisszatöltés munkagödörbe vagy munkaárokba, tömörítés nélkül, réteges elterítéssel, I-IV. osztályú talajban, kézi erővel, az anyag súlypontja karoláson belül, a vezeték (műtárgy) felett és mellett 50 cm vastagságig</t>
  </si>
  <si>
    <t>210030015361</t>
  </si>
  <si>
    <t>Földvisszatöltés munkagödörbe vagy munkaárokba, tömörítés nélkül, réteges elterítéssel, I-IV. osztályú talajban, kézi erővel, az anyag súlypontja karoláson belül, a vezetéket (műtárgyat) környező 50 cm-en túli szelvényben</t>
  </si>
  <si>
    <t>210042613970</t>
  </si>
  <si>
    <t>Talajjavító réteg készítése vonalas létesítményeknél, 3,00 m szélesség felett, osztályozatlan kavicsból Nyers homokos kavics, NHK 0/63 Q-TT, Nyékládháza</t>
  </si>
  <si>
    <t>210082245153</t>
  </si>
  <si>
    <t>Tömörítés bármely tömörítési osztályban gépi erővel, nagy felületen, tömörségi fok: 92%</t>
  </si>
  <si>
    <t>210082245182</t>
  </si>
  <si>
    <t>Tömörítés bármely tömörítési osztályban gépi erővel, nagy felületen, tömörségi fok: 97%</t>
  </si>
  <si>
    <t>210080016234</t>
  </si>
  <si>
    <t>Tömörítés bármely tömörítési osztályban gépi erővel, kis felületen, tömörségi fok: 90%</t>
  </si>
  <si>
    <t>210080016246</t>
  </si>
  <si>
    <t>Tömörítés bármely tömörítési osztályban gépi erővel, kis felületen, tömörségi fok: 95%</t>
  </si>
  <si>
    <t>210110016762</t>
  </si>
  <si>
    <t>210110016825</t>
  </si>
  <si>
    <t>Munkahelyi depóniából építési törmelék konténerbe rakása,  kézi erővel, önálló munka esetén elszámolva, konténer szállítás nélkül</t>
  </si>
  <si>
    <r>
      <t>Munkaárok földkiemelése közmű nélküli területen, gépi erővel, kiegészítő kézi munkával, bármely konzisztenciájú, I-IV. oszt. talajban, dúcolás nélkül, 3,0 m</t>
    </r>
    <r>
      <rPr>
        <vertAlign val="superscript"/>
        <sz val="10"/>
        <color indexed="8"/>
        <rFont val="Times New Roman CE"/>
        <family val="0"/>
      </rPr>
      <t>2</t>
    </r>
    <r>
      <rPr>
        <sz val="10"/>
        <color indexed="8"/>
        <rFont val="Times New Roman CE"/>
        <family val="0"/>
      </rPr>
      <t xml:space="preserve"> szelvényig</t>
    </r>
  </si>
  <si>
    <r>
      <t>Munkagödör földkiemelése épületek és műtárgyak helyén bármely konzisztenciájú, I-IV. oszt. talajban, gépi erővel, kiegészítő kézi munkával, alapterület: 250,0 m</t>
    </r>
    <r>
      <rPr>
        <vertAlign val="superscript"/>
        <sz val="10"/>
        <color indexed="8"/>
        <rFont val="Times New Roman CE"/>
        <family val="0"/>
      </rPr>
      <t>2</t>
    </r>
    <r>
      <rPr>
        <sz val="10"/>
        <color indexed="8"/>
        <rFont val="Times New Roman CE"/>
        <family val="0"/>
      </rPr>
      <t xml:space="preserve"> felett, bármely mélységnél</t>
    </r>
  </si>
  <si>
    <r>
      <t>Építési törmelék konténeres elszállítása, lerakása, lerakóhelyi díjjal, 5,0 m</t>
    </r>
    <r>
      <rPr>
        <vertAlign val="superscript"/>
        <sz val="10"/>
        <color indexed="8"/>
        <rFont val="Times New Roman CE"/>
        <family val="0"/>
      </rPr>
      <t>3</t>
    </r>
    <r>
      <rPr>
        <sz val="10"/>
        <color indexed="8"/>
        <rFont val="Times New Roman CE"/>
        <family val="0"/>
      </rPr>
      <t>-es konténerbe</t>
    </r>
  </si>
  <si>
    <t>Irtás, föld- és sziklamunka</t>
  </si>
  <si>
    <t>220030017051</t>
  </si>
  <si>
    <t>Szivárgó fenékcsatorna, folyóka ágyazatának készítése, osztályozott kavics kitöltéssel Osztályozott kavics, OK 4/8 TT, Nyékládháza</t>
  </si>
  <si>
    <t>220030017424</t>
  </si>
  <si>
    <t>m2</t>
  </si>
  <si>
    <t>Szivárgó paplan technológiai lezárása, fóliával PVC perforált fólia 1 mm vtg.</t>
  </si>
  <si>
    <t>220112884095</t>
  </si>
  <si>
    <t>m</t>
  </si>
  <si>
    <t>Szivárgó rendszer építése földárokba tokos műanyag PP dréncsőből, csőidomok nélkül, földmunka és szivárgórendszer építése nélkül, DN 315 PIPELIFE PP PRAGMA dréncső 315 mm/6 m 120°, PPDREN315/6/120</t>
  </si>
  <si>
    <t>Szivárgóépítés, alagcsövezés</t>
  </si>
  <si>
    <t>530010600966</t>
  </si>
  <si>
    <t>Egyoldalon tokos műanyag csatornacső beépítése földárokba, gumigyűrűs kötéssel, csőidomok nélkül, 1,00 m hosszú csövekből, külső csőátmérő: 110 mm PIPELIFE PVC-U tömörfalú tokos csatornacső 110x3,2x1000 mm SN4, KGEM110/1M-EN</t>
  </si>
  <si>
    <t>530010601041</t>
  </si>
  <si>
    <t>Egyoldalon tokos műanyag csatornacső beépítése földárokba, gumigyűrűs kötéssel, csőidomok nélkül, 1,00 m hosszú csövekből, külső csőátmérő: 150-160 mm PIPELIFE PVC-U tömörfalú tokos csatornacső 160x4,0x1000 mm SN4, KGEM160/1M-EN</t>
  </si>
  <si>
    <t>530010601094</t>
  </si>
  <si>
    <t>Egyoldalon tokos műanyag csatornacső beépítése földárokba, gumigyűrűs kötéssel, csőidomok nélkül, 1,00 m hosszú csövekből, külső csőátmérő: 200 mm PIPELIFE PVC-U tömörfalú tokos csatornacső 200x4,9x1000 mm SN4, KGEM200/1M-EN</t>
  </si>
  <si>
    <t>530010603794</t>
  </si>
  <si>
    <t>Műanyag, tokos csatornacső idom beépítése földárokba, gumigyűrűs kötéssel, külső csőátmérő: 250 mm-ig, külső csőátmérő: 150-160 mm PIPELIFE PVC-U csatorna szűkítő 160 mm/110 mm, KGR160/110P</t>
  </si>
  <si>
    <t>530010604506</t>
  </si>
  <si>
    <t>Műanyag, tokos csatornacső idom beépítése földárokba, gumigyűrűs kötéssel, külső csőátmérő: 250 mm-ig, külső csőátmérő: 200 mm PIPELIFE PVC-U csatorna ágidom 200 mm/110 mm x 45°, KGEA200/110X45</t>
  </si>
  <si>
    <t>530010604523</t>
  </si>
  <si>
    <t>Műanyag, tokos csatornacső idom beépítése földárokba, gumigyűrűs kötéssel, külső csőátmérő: 250 mm-ig, külső csőátmérő: 200 mm PIPELIFE PVC-U csatorna ágidom 200 mm/160 mm x 45°, KGEA200/160X45P</t>
  </si>
  <si>
    <t>530012941176</t>
  </si>
  <si>
    <t>Műanyag, tokos csatornacső idom beépítése földárokba, gumigyűrűs kötéssel, külső csőátmérő: 250 mm-ig, külső csőátmérő: 200 mm PIPELIFE PVC-U csatorna aknabekötő idom 200 mm, KGFP200/P</t>
  </si>
  <si>
    <t>530012941285</t>
  </si>
  <si>
    <t>Műanyag, tokos csatornacső idom beépítése földárokba, gumigyűrűs kötéssel, külső csőátmérő: 250 mm-ig, külső csőátmérő: 250 mm PIPELIFE PVC-U csatorna aknabekötő idom 250 mm, KGFP250/P</t>
  </si>
  <si>
    <t>530010605455</t>
  </si>
  <si>
    <t>Műanyag, tokos csatornacső idom beépítése földárokba, gumigyűrűs kötéssel, külső csőátmérő: 250 mm-ig, külső csőátmérő: 250 mm WAVIN csatorna ágidom 45°, KGEA 250/110, CCG2511</t>
  </si>
  <si>
    <t>530010605942</t>
  </si>
  <si>
    <t>Műanyag, tokos csatornacső idom beépítése földárokba, gumigyűrűs kötéssel, külső csőátmérő: 250 mm felett, külső csőátmérő: 315 mm PIPELIFE PVC-U csatorna ágidom ragasztott kivitel 315 mm/160 mm x 45°, KGEA315/160X45R</t>
  </si>
  <si>
    <t>530012941324</t>
  </si>
  <si>
    <t>Műanyag, tokos csatornacső idom beépítése földárokba, gumigyűrűs kötéssel, külső csőátmérő: 250 mm felett, külső csőátmérő: 315 mm PIPELIFE PVC-U csatorna aknabekötő idom 315 mm, KGFP315/P</t>
  </si>
  <si>
    <t>530012942285</t>
  </si>
  <si>
    <t>Egyoldalon tokos PVC kettős falú, bordás csapadékvíz-csatornacső beépítése földárokba, csőidomok nélkül, külső csőátmérő 800 mm-ig külső csőátmérő: 250 mm PIPELIFE KD EXTRA eco tokos csatornacső, SN6 ID 250 mm/1m, KDEM250/1M-ECO</t>
  </si>
  <si>
    <t>530012942416</t>
  </si>
  <si>
    <t>Egyoldalon tokos PVC kettős falú, bordás csapadékvíz-csatornacső beépítése földárokba, csőidomok nélkül, külső csőátmérő 800 mm-ig külső csőátmérő: 300 mm PIPELIFE KD EXTRA eco tokos csatornacső, SN6 ID 300 mm/1m, KDEM300/1M-ECO</t>
  </si>
  <si>
    <t>530052845866</t>
  </si>
  <si>
    <t>Beton akna-fenékelem elhelyezése, csaphornyos, habarcsos illesztéssel, beépített csatlakozó elemek nélkül, földmunka és dúcolás nélkül, belső csőátmérő: 80 cm-ig, 100 cm magasságig ELSŐ BETON tisztítóakna aknafenék, künetes (110-315) idom nélkül,</t>
  </si>
  <si>
    <t>80/50/10 cm</t>
  </si>
  <si>
    <t>530052846016</t>
  </si>
  <si>
    <t>Beton aknamagasító elem elhelyezése, cementhabarcsos illesztéssel, 80 cm belső átmérőig, bármely magassági mérettel ELSŐ BETON tisztítóakna aknamagasító, 80/100/10 cm</t>
  </si>
  <si>
    <t>530052846195</t>
  </si>
  <si>
    <t>Beton vagy vasbeton felső szűkítő elhelyezése, csaphornyos, cementhabarcsos illesztéssel, belső átmérő alul 80 cm, felül 50-62,5 cm ELSŐ BETON tisztítóakna felsőszűkítő centrikus, 80/60/35/10 cm</t>
  </si>
  <si>
    <t>530051958063</t>
  </si>
  <si>
    <t>Műanyag fenékelem elhelyezése behelyezett gumigyűrűvel, DN 400 REHAU 400 típusú univerzális aknafenék, PE anyagból, max. 4, gyárilag zárt bekötéssel, Csz.: 249620-001</t>
  </si>
  <si>
    <t>530050617206</t>
  </si>
  <si>
    <t>Műanyag aknafalcső, teleszkópcső vagy szűkítő elhelyezése, DN 200-315 aknafalcső REHAU aknamagasító elem PVC-ből, L= 600 mm, DN 315, Cikkszám: 175 852</t>
  </si>
  <si>
    <t>530060617893</t>
  </si>
  <si>
    <t>530071692222</t>
  </si>
  <si>
    <t>Kör alakú öntöttvas aknafedlap és fedlapkeret elhelyezése, cementhabarcs rögzítéssel, nehéz (D 400, E 600, F 900 terhelési osztály) kivitel POLYDUCT öntvény fedlap kerettel, terhelhetősége: 400 kN (nehéz kivitel), Ø600 mm</t>
  </si>
  <si>
    <t>530073852514</t>
  </si>
  <si>
    <t>Öntöttvas víznyelőrács elhelyezése, cementhabarcs rögzítéssel, köralakú kivitel ø 600 méretben EURO-PURATOR - P-TOP víznyelőrács d=600 D400 kerek, Cikksz.: PUR-31400D</t>
  </si>
  <si>
    <t>530090619351</t>
  </si>
  <si>
    <t>Vízzárósági vizsgálat elfalazással, csatorna belmérete: 30 cm</t>
  </si>
  <si>
    <r>
      <t>Akna vagy akna jellegű műtárgy építése, monolit vasbetonból vagy betonból, akna- vagy műtárgybeton készítése C20/25 - XC1 kissé képlékeny kavicsbeton keverék CEM 42,5 pc. D</t>
    </r>
    <r>
      <rPr>
        <vertAlign val="subscript"/>
        <sz val="10"/>
        <color indexed="8"/>
        <rFont val="Times New Roman CE"/>
        <family val="0"/>
      </rPr>
      <t>max</t>
    </r>
    <r>
      <rPr>
        <sz val="10"/>
        <color indexed="8"/>
        <rFont val="Times New Roman CE"/>
        <family val="0"/>
      </rPr>
      <t xml:space="preserve"> = 32 mm, m = 6,2 finomsági modulussal</t>
    </r>
  </si>
  <si>
    <t>Közműcsatorna-építés</t>
  </si>
  <si>
    <t>540052069514</t>
  </si>
  <si>
    <t>PP, PE, KPE nyomócső szerelése, földárokban, hegesztett kötésekkel, idomok nélkül, csőátmérő: 16-50 mm között PIPELIFE PE100 ivóvíz nyomócső 32x2,0 mm 10bar (C=1,25), PE100V032X2EN200K</t>
  </si>
  <si>
    <t>540052947452</t>
  </si>
  <si>
    <t>PP, PE, KPE nyomócső szerelése, földárokban, hegesztett kötésekkel, idomok nélkül, csőátmérő: 110 mm PIPELIFE PE100 ivóvíz nyomócső 110x6,6 mm 10bar (C=1,25), 100VSDR17110EN100K</t>
  </si>
  <si>
    <t>540051959586</t>
  </si>
  <si>
    <t>PP, PE, KPE nyomócső idom szerelése, földárokban, hegesztett kötésekkel, csőátmérő: 110 mm REHAU RAUGRIP ív PE 100-RC SDR 11/17 d 110 mm 90°, Csz.: 150074-001</t>
  </si>
  <si>
    <t>540060651685</t>
  </si>
  <si>
    <t>Karimás, tokos vagy hegeszthető elzáró és szabályozó szerelvények elhelyezése, ellenkarimák és kötések nélkül, tolózár DN 100-125 között MVV-ISG GTE gumiékzárású tolózár, öntöttvas, oválisházú F5, PN 16 DN 100</t>
  </si>
  <si>
    <t>540061695460</t>
  </si>
  <si>
    <t>Karimás, tokos vagy hegeszthető elzáró és szabályozó szerelvények elhelyezése, ellenkarimák és kötések nélkül, visszacsapószelep és torlócsappantyú DN 500 méretig, DN 100-125 között ERHARD GG/1.4408/NBR anyagú, karimapár közé építhető visszacsapó szelep</t>
  </si>
  <si>
    <t>(ECR Klappe), NÁ 100, PN 10-16 Cikkszám: KVCS100</t>
  </si>
  <si>
    <t>540160667233</t>
  </si>
  <si>
    <t>Fűtési és vízvezeték szakaszos és hálózati nyomáspróbája vízzel, 200 mm külső Ø-ig</t>
  </si>
  <si>
    <t>540210667842</t>
  </si>
  <si>
    <t>Aszfaltbevonatú gömbgrafitos, karimás idomok szerelése tetszőleges csőrendszerekhez (azbeszt, öntöttvas, acél, PE, PVC), földárokban, PN 10-16, DN 200 méretig, DN 100, TT, F, T, FFR, N idom L. Frischhut GGG karimás T-idom NÁ 100/ NÁ 100, epoxigyanta</t>
  </si>
  <si>
    <t>külső-belső bevonattal, PN 10-16 Cikkszám: T100100</t>
  </si>
  <si>
    <t>540210671225</t>
  </si>
  <si>
    <t>Öntöttvas flexibilis idomok szerelése, (epoxibázisú szinterbevonatú, korrózióálló acélcsavarzattal), földárokban, tetszőleges csőrendszerekhez, PN 10 - 16, DN 200 méretig, DN 100 L. Frischhut GGG E-Mega-Flex karimás  tokos kötőidom, epoxigyanta</t>
  </si>
  <si>
    <t>külső-belső bevonattal NÁ 100/107-133 mm külső átmérőjű csövekhez, PN 10-16 Csz: EMEGA100</t>
  </si>
  <si>
    <t>Közműcsővezetékek és -szerelvények szerelése</t>
  </si>
  <si>
    <t>610010674731</t>
  </si>
  <si>
    <t>Útalapbeton, valamint hidraulikus kötőanyaggal vagy bitumennel stabilizált rétegek bontása, géppel, hidraulikus bontófejjel</t>
  </si>
  <si>
    <t>610030675194</t>
  </si>
  <si>
    <t>Telepen kevert hidraulikus vagy vegyes kötőanyagú stabilizált réteg készítése, 2,00 m sávszélességig, CKt-2 vagy CTt-2 jelű keverékből CKt-T2 jelű, cement kötőanyagú homokos kavics, Gy-R40 (70/100) bitumenemulzió (új név: C 40 B1)</t>
  </si>
  <si>
    <t>Útburkolatalap és makadámburkolat készítése</t>
  </si>
  <si>
    <t>620020677454</t>
  </si>
  <si>
    <t>Kiemelt szegély készítése, alapárok kiemelésével, beton alapgerendával és megtámasztással, hézagolással, előregyártott szegélykőből vagy cölöpökből, 25 cm hosszú elemekből SW Umwelttechnik beton útszegélykő, kiemelt, 25/30/15 cm, Cikkszám: 1000000681</t>
  </si>
  <si>
    <t>620020677580</t>
  </si>
  <si>
    <t>Süllyesztett szegély vagy futósor készítése, alapárok kiemeléssel, beton alapgerendával, hézagolással, 40 cm hosszú előregyártott beton szegélyelemekből SW Umwelttechnik beton útszegélykő, süllyesztett, 40/20/15 cm, Cikkszám: 1000000683 C12/15 - XN(H)</t>
  </si>
  <si>
    <t>620030678950</t>
  </si>
  <si>
    <t>Tér- vagy járdaburkolat készítése, beton burkolókőből soros, halszálka, parketta vagy kazettás kötésben, homokágyazatba fektetve, 10x20x4, 10x20x5, 10x20x6, 10x20x8 cm-es méretű idomkővel LEIER Piazza 10x20x8 cm, antracit, N+F , Cikkszám: HUTJS0714</t>
  </si>
  <si>
    <t>620030679003</t>
  </si>
  <si>
    <t>Tér- vagy járdaburkolat készítése, beton burkolókőből soros, halszálka, parketta vagy kazettás kötésben, homokágyazatba fektetve, 10x20x4, 10x20x5, 10x20x6, 10x20x8 cm-es méretű idomkővel LEIER Piazza 10x20x6 cm, antracit, N+F , Cikkszám: HUTJH4364</t>
  </si>
  <si>
    <r>
      <t>C12/15 - XN(H) földnedves kavicsbeton keverék CEM 32,5 pc. D</t>
    </r>
    <r>
      <rPr>
        <vertAlign val="subscript"/>
        <sz val="10"/>
        <color indexed="8"/>
        <rFont val="Times New Roman CE"/>
        <family val="0"/>
      </rPr>
      <t>max</t>
    </r>
    <r>
      <rPr>
        <sz val="10"/>
        <color indexed="8"/>
        <rFont val="Times New Roman CE"/>
        <family val="0"/>
      </rPr>
      <t xml:space="preserve"> = 16 mm, m = 6,3 finomsági modulussal</t>
    </r>
  </si>
  <si>
    <r>
      <t>földnedves kavicsbeton keverék CEM 32,5 pc. D</t>
    </r>
    <r>
      <rPr>
        <vertAlign val="subscript"/>
        <sz val="10"/>
        <color indexed="8"/>
        <rFont val="Times New Roman CE"/>
        <family val="0"/>
      </rPr>
      <t>max</t>
    </r>
    <r>
      <rPr>
        <sz val="10"/>
        <color indexed="8"/>
        <rFont val="Times New Roman CE"/>
        <family val="0"/>
      </rPr>
      <t xml:space="preserve"> = 16 mm, m = 6,3 finomsági modulussal</t>
    </r>
  </si>
  <si>
    <t>Kőburkolat készítése</t>
  </si>
  <si>
    <t>680022338235</t>
  </si>
  <si>
    <t>Közúti jelző- és útbaigazító táblák fémanyagúoszlopainak elhelyezése betonalappal,földmunkával, I-IV. osztályú talajban, 89 mm átmérőjű alumínium oszlop, 1,5-5,5 m hosszú, előregyártott betonalappal Horganyzott tartóoszlop 89x2000</t>
  </si>
  <si>
    <t>680022338695</t>
  </si>
  <si>
    <t>Közúti jelző- és útbaigazító táblák felszerelése, útvonaltípust, elsőbbséget szabályozó, utasítást adó, tilalmi, tilalmat, veszélyt, tájékoztatást adó jelzőtáblák és útbaigazítást adó táblák, 2-2 bilincskészlettel Alumínium tilalmi jelző tábla,</t>
  </si>
  <si>
    <t>fényvisszaverő, 600 mm EG 1 szín</t>
  </si>
  <si>
    <t>Útpályatartozékok készítése</t>
  </si>
  <si>
    <t>820022367665</t>
  </si>
  <si>
    <t>vízszintes beépítésre, reed impulzusadó opcióval, 116205</t>
  </si>
  <si>
    <t>820211029460</t>
  </si>
  <si>
    <t>Föld feletti tűzcsap elhelyezése és szerelése DN 100 BUKSI Standard földfeletti tűzcsap, PN 16, MSZ 9771/2, DN 100/1000 mm csőtakarással Cikkszám: HID1001000S</t>
  </si>
  <si>
    <r>
      <t>Vízmérők elhelyezése, hitelesítve, kombinált vízmérők elhelyezése, karimás kötéssel csatlakoztatva, ellenkarimák nélkül, hidegvízre, DN 100 ZENNER WPV-N DN100/20 Qn=60 m</t>
    </r>
    <r>
      <rPr>
        <vertAlign val="superscript"/>
        <sz val="10"/>
        <color indexed="8"/>
        <rFont val="Times New Roman CE"/>
        <family val="0"/>
      </rPr>
      <t>3</t>
    </r>
    <r>
      <rPr>
        <sz val="10"/>
        <color indexed="8"/>
        <rFont val="Times New Roman CE"/>
        <family val="0"/>
      </rPr>
      <t>/h 360 mm kombinált szárnykerekes vízmérő hidegvízhez (30°C), OMH hitelesítéssel,</t>
    </r>
  </si>
  <si>
    <t>Épületgépészeti szerelvények és berendezések szerelése</t>
  </si>
  <si>
    <t>930013583962</t>
  </si>
  <si>
    <t xml:space="preserve">Ásványolaj-leválasztó berendezés szerelése, szelektív szűrési technika alkalmazása (földmunkák nélkül), víznyelőaknába helyezhető kivitel (víznyelőakna építése nélkül), határérték: 2 mg/l, élővízi befogadásra, 10 l/sec hidraulikai teljesítményig BÁRCZY - </t>
  </si>
  <si>
    <t>BSZ 3032 víznyelőbe helyezhető szelektív csapadékvíz olajkiszűrő berendezés beépített szennyfogóval, 6 liter/sec, BSZK 6700-26 szűrőtartó konzollal</t>
  </si>
  <si>
    <t>930011222823</t>
  </si>
  <si>
    <t>Zsírfogó berendezés szerelése, polipropilén vagy polietilén tartályos berendezések, süllyesztett kivitelben, A15kN vagy B125kN terhelési osztályú szagzáró fedlapokkal, 4 l/s EURO-PURATOR - ECOLIP-K PP zsírfogó berendezés, süllyesztett, 4l/s, manuális</t>
  </si>
  <si>
    <t>ürítéssel, 125kN teherbírású BVA fedlapokkal, Cikksz.: FA-SF-P-SK-4/B</t>
  </si>
  <si>
    <t>Környezetvédelmi berendezések, mentesítések</t>
  </si>
  <si>
    <t>Összesen:</t>
  </si>
  <si>
    <t>Bíró és Társa Kft.</t>
  </si>
  <si>
    <t>4400 Nyíregyháza, Szegfű út 73/a. II/2.</t>
  </si>
  <si>
    <t>Adószám: 11243461-2-15</t>
  </si>
  <si>
    <t>Cégjegyzékszám: 15-09-061895</t>
  </si>
  <si>
    <t>CIB Bank Zrt.:</t>
  </si>
  <si>
    <t>11100702-75016014-01000003</t>
  </si>
  <si>
    <t>biroestarsa@biroestarsa.hu</t>
  </si>
  <si>
    <t xml:space="preserve">Név : Nyíregyháza MJV Önkormányzata    </t>
  </si>
  <si>
    <t xml:space="preserve">                                       </t>
  </si>
  <si>
    <t xml:space="preserve">Cím : 4400 Nyíregyháza, Kossuth tér 1  </t>
  </si>
  <si>
    <t xml:space="preserve"> Szám     66/2016                      </t>
  </si>
  <si>
    <t xml:space="preserve">A munka leírása:                       </t>
  </si>
  <si>
    <t xml:space="preserve"> Készítette   : Bíró Károly            </t>
  </si>
  <si>
    <t xml:space="preserve">A „MODERN VÁROSOK PROGRAM” keretében megvalósítandó                           </t>
  </si>
  <si>
    <t xml:space="preserve">„PANGEA ÖKOCENTRUM”                                                           </t>
  </si>
  <si>
    <t xml:space="preserve">(Sóstói többfunkciós Oktatási Központ)                                        </t>
  </si>
  <si>
    <t xml:space="preserve">Közlekedés és külső vízi közművek kiviteli terve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</si>
  <si>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</si>
  <si>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</si>
  <si>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</si>
  <si>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</si>
  <si>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</si>
  <si>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</si>
  <si>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</si>
  <si>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</si>
  <si>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</si>
  <si>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</si>
  <si>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</si>
  <si>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Bontási munkák
Előregyártott és monolit csatornák és aknáktörmelékre bontása,
betonból</t>
  </si>
  <si>
    <t>53000003.1</t>
  </si>
  <si>
    <t>Bontási munkák
Csővezetékek bontása,idomokkal és szerelvényekkel együtt,
műanyag (PVC) nyomócső, bármely méretben</t>
  </si>
  <si>
    <t>54000001.5</t>
  </si>
  <si>
    <t>K</t>
  </si>
  <si>
    <t xml:space="preserve">Útlezáró gázrugóval, rugós lengőtámasz, sorompórúd-hossz 4,0 m. Sorompórúd Alumínium zártszelvény, egyrészes, 90x60 mm. Rácsukódás elleni védelem. Porszórt bevonattal, tiszta fehér RAL 9010 színben. Mindkét oldalon ráragasztott fényvisszaverő fóliával. Lecsavarozható főoszlop Minden acél alkatrész horganyzott kivitelben. Porszórt bevonattal, tűzpiros RAL 3000 színben. Rögzítés Sorompó kerek hengerzárral, 2 kulccsal együtt. </t>
  </si>
  <si>
    <t>Bitumenes alap és makadámburkolat</t>
  </si>
  <si>
    <t>63103001111075001</t>
  </si>
  <si>
    <t>Egyéb közutak bitumenes burkolatai
Egyéb közutak bitumenes burkolatának készítése,
hengerelt aszfalt alapréteg készítése (AC),a meglévő alap felületének előzetes letakarításával, bitumenemulziós alápermetezéssel,
3,2 méter szélességig,
AC 16 alap aszfaltkeverékből, 45-160 mm vastagságban terítve
Alapréteg AC16 alap 35/50, AC16 alap 50/70 típusú bitumennel, N igénybevételi kat. alapréteg, zúzalékkal, homokkal</t>
  </si>
  <si>
    <t>6310300131130750206</t>
  </si>
  <si>
    <t>Egyéb közutak bitumenes burkolatai
Egyéb közutak bitumenes burkolatának készítése,
hengerelt aszfalt kopóréteg készítése (AC),az alatta lévő réteg felületének előzetes letakarításával és bitumenes permetezéssel,
3,2 méter szélességig,
AC 11 kopó aszfaltkeverékből, 35-55 mm vastagságban terítve
Kopóréteg AC11 kopó 50/70, AC11 kopó 70/100 típusú bitumennel, N igénybevételi kat. útszakaszok kopórétege, homokkal, zúzalékkal</t>
  </si>
  <si>
    <t>68003001120020289</t>
  </si>
  <si>
    <t>Útburkolati jelek
Útburkolati jelek készítése,
hagyományos oldószeres festékkel,
kézi jel
Aerosol-os csökkentett oldószer tartalmú (HS) festék Plastiroute HSB aerosol fehér</t>
  </si>
  <si>
    <t>Lakatos szerkezetek</t>
  </si>
  <si>
    <t>4500300120138095</t>
  </si>
  <si>
    <t>Kapuk és portálszerkezetek elhelyezése
Kerítéskapu elhelyezése
kétszárnyú kivitelben, 6,00 m szabad nyílásméretig
BETAFENCE NYLOFOR erősített kapu, 6 m-es átjáróval, tüzihorganyzott, Nylofor 50x200 mm betéttel, 6000x2030 mm</t>
  </si>
  <si>
    <t>Talajjavító réteg készítésevonalas létesítményeknél,
3,00 m szélességig vagy építményen belül,
homokból
Természetes szemmegoszlású homok, TH 0/4 P-TT, Nyékládháza</t>
  </si>
  <si>
    <t>210040041.10120401</t>
  </si>
  <si>
    <t xml:space="preserve"> Kelt:      2017.03.                   </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</si>
</sst>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vertAlign val="subscript"/>
      <sz val="10"/>
      <color indexed="8"/>
      <name val="Times New Roman CE"/>
      <family val="0"/>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9"/>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theme="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0" fillId="22" borderId="7" applyNumberFormat="0" applyFont="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32">
    <xf numFmtId="0" fontId="0" fillId="0" borderId="0" xfId="0" applyFont="1" applyAlignment="1">
      <alignment/>
    </xf>
    <xf numFmtId="0" fontId="40" fillId="0" borderId="0" xfId="0" applyFont="1" applyAlignment="1">
      <alignment vertical="top" wrapText="1"/>
    </xf>
    <xf numFmtId="49" fontId="40" fillId="0" borderId="0" xfId="0" applyNumberFormat="1" applyFont="1" applyAlignment="1">
      <alignment vertical="top" wrapText="1"/>
    </xf>
    <xf numFmtId="0" fontId="41" fillId="0" borderId="10" xfId="0" applyFont="1" applyBorder="1" applyAlignment="1">
      <alignment vertical="top" wrapText="1"/>
    </xf>
    <xf numFmtId="0" fontId="41" fillId="0" borderId="0" xfId="0" applyFont="1" applyAlignment="1">
      <alignment vertical="top" wrapText="1"/>
    </xf>
    <xf numFmtId="0" fontId="41" fillId="0" borderId="10" xfId="0" applyFont="1" applyBorder="1" applyAlignment="1">
      <alignment horizontal="right" vertical="top" wrapText="1"/>
    </xf>
    <xf numFmtId="0" fontId="40" fillId="0" borderId="0" xfId="0" applyFont="1" applyAlignment="1">
      <alignment horizontal="right" vertical="top" wrapText="1"/>
    </xf>
    <xf numFmtId="0" fontId="41" fillId="0" borderId="10" xfId="0" applyFont="1" applyBorder="1" applyAlignment="1">
      <alignment horizontal="left" vertical="top" wrapText="1"/>
    </xf>
    <xf numFmtId="0" fontId="40" fillId="0" borderId="0" xfId="0" applyFont="1" applyAlignment="1">
      <alignment horizontal="left" vertical="top" wrapText="1"/>
    </xf>
    <xf numFmtId="0" fontId="41" fillId="0" borderId="0" xfId="0" applyFont="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3" fillId="0" borderId="10" xfId="0" applyFont="1" applyBorder="1" applyAlignment="1">
      <alignment vertical="top" wrapText="1"/>
    </xf>
    <xf numFmtId="0" fontId="43" fillId="0" borderId="10" xfId="0" applyFont="1" applyBorder="1" applyAlignment="1">
      <alignment horizontal="right" vertical="top" wrapText="1"/>
    </xf>
    <xf numFmtId="0" fontId="43" fillId="0" borderId="0" xfId="0" applyFont="1" applyAlignment="1">
      <alignment vertical="top"/>
    </xf>
    <xf numFmtId="0" fontId="42" fillId="0" borderId="11" xfId="0" applyFont="1" applyBorder="1" applyAlignment="1">
      <alignment vertical="top"/>
    </xf>
    <xf numFmtId="10" fontId="42" fillId="0" borderId="11" xfId="0" applyNumberFormat="1" applyFont="1" applyBorder="1" applyAlignment="1">
      <alignment vertical="top"/>
    </xf>
    <xf numFmtId="0" fontId="42" fillId="0" borderId="0" xfId="0" applyFont="1" applyAlignment="1">
      <alignment horizontal="left" vertical="top"/>
    </xf>
    <xf numFmtId="0" fontId="42" fillId="0" borderId="11" xfId="0" applyFont="1" applyBorder="1" applyAlignment="1">
      <alignment horizontal="right" vertical="top"/>
    </xf>
    <xf numFmtId="0" fontId="41" fillId="0" borderId="0" xfId="0" applyFont="1" applyBorder="1" applyAlignment="1">
      <alignment horizontal="left" vertical="top" wrapText="1"/>
    </xf>
    <xf numFmtId="0" fontId="41" fillId="0" borderId="0" xfId="0" applyFont="1" applyBorder="1" applyAlignment="1">
      <alignment horizontal="right" vertical="top" wrapText="1"/>
    </xf>
    <xf numFmtId="0" fontId="40" fillId="0" borderId="0" xfId="0" applyFont="1" applyBorder="1" applyAlignment="1">
      <alignment horizontal="right" vertical="top" wrapText="1"/>
    </xf>
    <xf numFmtId="0" fontId="40" fillId="0" borderId="0" xfId="0" applyFont="1" applyBorder="1" applyAlignment="1">
      <alignment horizontal="left" vertical="top" wrapText="1"/>
    </xf>
    <xf numFmtId="0" fontId="40" fillId="0" borderId="0" xfId="0" applyFont="1" applyBorder="1" applyAlignment="1">
      <alignment vertical="top" wrapText="1"/>
    </xf>
    <xf numFmtId="0" fontId="43" fillId="0" borderId="0" xfId="0" applyFont="1" applyAlignment="1">
      <alignment vertical="top"/>
    </xf>
    <xf numFmtId="0" fontId="0" fillId="0" borderId="0" xfId="0" applyAlignment="1">
      <alignment vertical="top"/>
    </xf>
    <xf numFmtId="0" fontId="42" fillId="0" borderId="0" xfId="0" applyFont="1" applyAlignment="1">
      <alignment vertical="top"/>
    </xf>
    <xf numFmtId="0" fontId="42" fillId="0" borderId="0" xfId="0" applyFont="1" applyAlignment="1">
      <alignment horizontal="center" vertical="top"/>
    </xf>
    <xf numFmtId="0" fontId="0" fillId="0" borderId="0" xfId="0" applyAlignment="1">
      <alignment horizontal="center" vertical="top"/>
    </xf>
    <xf numFmtId="0" fontId="42" fillId="0" borderId="12" xfId="0" applyFont="1" applyBorder="1" applyAlignment="1">
      <alignment horizontal="center" vertical="top"/>
    </xf>
    <xf numFmtId="0" fontId="42" fillId="0" borderId="11" xfId="0" applyFont="1" applyBorder="1" applyAlignment="1">
      <alignment horizontal="center" vertical="top"/>
    </xf>
    <xf numFmtId="0" fontId="42" fillId="0" borderId="10" xfId="0" applyFont="1" applyBorder="1" applyAlignment="1">
      <alignment horizontal="center"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0">
      <selection activeCell="N22" sqref="N22"/>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4" customFormat="1" ht="15.75">
      <c r="A1" s="24" t="s">
        <v>154</v>
      </c>
      <c r="B1" s="25"/>
      <c r="C1" s="25"/>
      <c r="D1" s="25"/>
    </row>
    <row r="2" spans="1:4" s="14" customFormat="1" ht="15.75">
      <c r="A2" s="24" t="s">
        <v>155</v>
      </c>
      <c r="B2" s="25"/>
      <c r="C2" s="25"/>
      <c r="D2" s="25"/>
    </row>
    <row r="3" spans="1:4" s="14" customFormat="1" ht="15.75">
      <c r="A3" s="24" t="s">
        <v>156</v>
      </c>
      <c r="B3" s="25"/>
      <c r="C3" s="25"/>
      <c r="D3" s="25"/>
    </row>
    <row r="4" spans="1:4" ht="15.75">
      <c r="A4" s="26" t="s">
        <v>157</v>
      </c>
      <c r="B4" s="25"/>
      <c r="C4" s="25"/>
      <c r="D4" s="25"/>
    </row>
    <row r="5" spans="1:4" ht="15.75">
      <c r="A5" s="26" t="s">
        <v>158</v>
      </c>
      <c r="B5" s="25"/>
      <c r="C5" s="25"/>
      <c r="D5" s="25"/>
    </row>
    <row r="6" spans="1:4" ht="15.75">
      <c r="A6" s="26" t="s">
        <v>159</v>
      </c>
      <c r="B6" s="25"/>
      <c r="C6" s="25"/>
      <c r="D6" s="25"/>
    </row>
    <row r="7" spans="1:4" ht="15.75">
      <c r="A7" s="26" t="s">
        <v>160</v>
      </c>
      <c r="B7" s="25"/>
      <c r="C7" s="25"/>
      <c r="D7" s="25"/>
    </row>
    <row r="9" spans="1:3" ht="15.75">
      <c r="A9" s="10" t="s">
        <v>161</v>
      </c>
      <c r="C9" s="10" t="s">
        <v>162</v>
      </c>
    </row>
    <row r="10" spans="1:3" ht="15.75">
      <c r="A10" s="10" t="s">
        <v>162</v>
      </c>
      <c r="C10" s="10" t="s">
        <v>162</v>
      </c>
    </row>
    <row r="11" spans="1:3" ht="15.75">
      <c r="A11" s="10" t="s">
        <v>163</v>
      </c>
      <c r="C11" s="10" t="s">
        <v>200</v>
      </c>
    </row>
    <row r="12" spans="1:3" ht="15.75">
      <c r="A12" s="10" t="s">
        <v>162</v>
      </c>
      <c r="C12" s="10" t="s">
        <v>164</v>
      </c>
    </row>
    <row r="13" spans="1:3" ht="15.75">
      <c r="A13" s="10" t="s">
        <v>162</v>
      </c>
      <c r="C13" s="10" t="s">
        <v>162</v>
      </c>
    </row>
    <row r="14" spans="1:3" ht="15.75">
      <c r="A14" s="10" t="s">
        <v>162</v>
      </c>
      <c r="C14" s="10" t="s">
        <v>162</v>
      </c>
    </row>
    <row r="15" spans="1:3" ht="15.75">
      <c r="A15" s="10" t="s">
        <v>165</v>
      </c>
      <c r="C15" s="10" t="s">
        <v>166</v>
      </c>
    </row>
    <row r="16" ht="15.75">
      <c r="A16" s="10" t="s">
        <v>167</v>
      </c>
    </row>
    <row r="17" ht="15.75">
      <c r="A17" s="10" t="s">
        <v>168</v>
      </c>
    </row>
    <row r="18" ht="15.75">
      <c r="A18" s="10" t="s">
        <v>169</v>
      </c>
    </row>
    <row r="19" ht="15.75">
      <c r="A19" s="10" t="s">
        <v>170</v>
      </c>
    </row>
    <row r="20" ht="15.75">
      <c r="A20" s="10" t="s">
        <v>171</v>
      </c>
    </row>
    <row r="22" spans="1:4" ht="15.75">
      <c r="A22" s="27" t="s">
        <v>172</v>
      </c>
      <c r="B22" s="28"/>
      <c r="C22" s="28"/>
      <c r="D22" s="28"/>
    </row>
    <row r="23" spans="1:4" ht="15.75">
      <c r="A23" s="15" t="s">
        <v>173</v>
      </c>
      <c r="B23" s="15"/>
      <c r="C23" s="18" t="s">
        <v>174</v>
      </c>
      <c r="D23" s="18" t="s">
        <v>175</v>
      </c>
    </row>
    <row r="24" spans="1:4" ht="15.75">
      <c r="A24" s="15" t="s">
        <v>176</v>
      </c>
      <c r="B24" s="15"/>
      <c r="C24" s="15">
        <f>ROUND(SUM(Összesítő!B2:B13),0)</f>
        <v>0</v>
      </c>
      <c r="D24" s="15">
        <f>ROUND(SUM(Összesítő!C2:C13),0)</f>
        <v>0</v>
      </c>
    </row>
    <row r="25" spans="1:4" ht="15.75">
      <c r="A25" s="15" t="s">
        <v>177</v>
      </c>
      <c r="B25" s="15"/>
      <c r="C25" s="15">
        <f>ROUND(C24,0)</f>
        <v>0</v>
      </c>
      <c r="D25" s="15">
        <f>ROUND(D24,0)</f>
        <v>0</v>
      </c>
    </row>
    <row r="26" spans="1:4" ht="15.75">
      <c r="A26" s="10" t="s">
        <v>178</v>
      </c>
      <c r="C26" s="29">
        <f>ROUND(C25+D25,0)</f>
        <v>0</v>
      </c>
      <c r="D26" s="29"/>
    </row>
    <row r="27" spans="1:4" ht="15.75">
      <c r="A27" s="15" t="s">
        <v>179</v>
      </c>
      <c r="B27" s="16">
        <v>0.27</v>
      </c>
      <c r="C27" s="30">
        <f>ROUND(C26*B27,0)</f>
        <v>0</v>
      </c>
      <c r="D27" s="30"/>
    </row>
    <row r="28" spans="1:4" ht="15.75">
      <c r="A28" s="15" t="s">
        <v>180</v>
      </c>
      <c r="B28" s="15"/>
      <c r="C28" s="31">
        <f>ROUND(C26+C27,0)</f>
        <v>0</v>
      </c>
      <c r="D28" s="31"/>
    </row>
    <row r="32" spans="2:3" ht="15.75">
      <c r="B32" s="29" t="s">
        <v>181</v>
      </c>
      <c r="C32" s="29"/>
    </row>
    <row r="34" ht="15.75">
      <c r="A34" s="17"/>
    </row>
    <row r="35" ht="15.75">
      <c r="A35" s="17"/>
    </row>
    <row r="36" ht="15.75">
      <c r="A36" s="17"/>
    </row>
  </sheetData>
  <sheetProtection/>
  <mergeCells count="12">
    <mergeCell ref="A7:D7"/>
    <mergeCell ref="A22:D22"/>
    <mergeCell ref="C26:D26"/>
    <mergeCell ref="C27:D27"/>
    <mergeCell ref="C28:D28"/>
    <mergeCell ref="B32:C32"/>
    <mergeCell ref="A1:D1"/>
    <mergeCell ref="A2:D2"/>
    <mergeCell ref="A3:D3"/>
    <mergeCell ref="A4:D4"/>
    <mergeCell ref="A5:D5"/>
    <mergeCell ref="A6:D6"/>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
  <sheetViews>
    <sheetView zoomScalePageLayoutView="0" workbookViewId="0" topLeftCell="A1">
      <selection activeCell="C2" sqref="C2"/>
    </sheetView>
  </sheetViews>
  <sheetFormatPr defaultColWidth="9.140625" defaultRowHeight="15"/>
  <cols>
    <col min="1" max="1" width="4.28125" style="0" customWidth="1"/>
    <col min="2" max="2" width="9.28125" style="0" customWidth="1"/>
    <col min="3" max="3" width="36.7109375" style="0" customWidth="1"/>
    <col min="4" max="5" width="6.7109375" style="0" customWidth="1"/>
    <col min="6" max="7" width="8.28125" style="0" customWidth="1"/>
    <col min="8" max="9" width="10.28125" style="0" customWidth="1"/>
  </cols>
  <sheetData>
    <row r="1" spans="1:9" ht="25.5">
      <c r="A1" s="7" t="s">
        <v>3</v>
      </c>
      <c r="B1" s="3" t="s">
        <v>4</v>
      </c>
      <c r="C1" s="3" t="s">
        <v>5</v>
      </c>
      <c r="D1" s="5" t="s">
        <v>6</v>
      </c>
      <c r="E1" s="3" t="s">
        <v>7</v>
      </c>
      <c r="F1" s="5" t="s">
        <v>8</v>
      </c>
      <c r="G1" s="5" t="s">
        <v>9</v>
      </c>
      <c r="H1" s="5" t="s">
        <v>10</v>
      </c>
      <c r="I1" s="5" t="s">
        <v>11</v>
      </c>
    </row>
    <row r="2" spans="1:9" ht="165.75">
      <c r="A2" s="8">
        <v>1</v>
      </c>
      <c r="B2" s="2" t="s">
        <v>189</v>
      </c>
      <c r="C2" s="2" t="s">
        <v>190</v>
      </c>
      <c r="D2" s="6">
        <v>6</v>
      </c>
      <c r="E2" s="1" t="s">
        <v>18</v>
      </c>
      <c r="F2" s="6"/>
      <c r="G2" s="6"/>
      <c r="H2" s="6">
        <f>ROUND(D2*F2,0)</f>
        <v>0</v>
      </c>
      <c r="I2" s="6">
        <f>ROUND(D2*G2,0)</f>
        <v>0</v>
      </c>
    </row>
    <row r="3" spans="1:5" ht="165.75">
      <c r="A3" s="8">
        <v>2</v>
      </c>
      <c r="B3" s="2" t="s">
        <v>191</v>
      </c>
      <c r="C3" s="2" t="s">
        <v>192</v>
      </c>
      <c r="D3" s="6">
        <v>4</v>
      </c>
      <c r="E3" s="1" t="s">
        <v>18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12"/>
  <sheetViews>
    <sheetView zoomScalePageLayoutView="0" workbookViewId="0" topLeftCell="A1">
      <selection activeCell="D3" sqref="D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2" t="s">
        <v>123</v>
      </c>
      <c r="C2" s="2" t="s">
        <v>124</v>
      </c>
      <c r="D2" s="6">
        <v>162.5</v>
      </c>
      <c r="E2" s="1" t="s">
        <v>49</v>
      </c>
      <c r="H2" s="6">
        <f>ROUND(D2*F2,0)</f>
        <v>0</v>
      </c>
      <c r="I2" s="6">
        <f>ROUND(D2*G2,0)</f>
        <v>0</v>
      </c>
    </row>
    <row r="3" ht="39.75">
      <c r="C3" s="2" t="s">
        <v>131</v>
      </c>
    </row>
    <row r="5" spans="1:9" ht="76.5">
      <c r="A5" s="8">
        <v>2</v>
      </c>
      <c r="B5" s="2" t="s">
        <v>125</v>
      </c>
      <c r="C5" s="2" t="s">
        <v>126</v>
      </c>
      <c r="D5" s="6">
        <v>50</v>
      </c>
      <c r="E5" s="1" t="s">
        <v>49</v>
      </c>
      <c r="H5" s="6">
        <f>ROUND(D5*F5,0)</f>
        <v>0</v>
      </c>
      <c r="I5" s="6">
        <f>ROUND(D5*G5,0)</f>
        <v>0</v>
      </c>
    </row>
    <row r="6" ht="39.75">
      <c r="C6" s="2" t="s">
        <v>132</v>
      </c>
    </row>
    <row r="8" spans="1:9" ht="76.5">
      <c r="A8" s="8">
        <v>3</v>
      </c>
      <c r="B8" s="2" t="s">
        <v>127</v>
      </c>
      <c r="C8" s="2" t="s">
        <v>128</v>
      </c>
      <c r="D8" s="6">
        <v>330</v>
      </c>
      <c r="E8" s="1" t="s">
        <v>46</v>
      </c>
      <c r="H8" s="6">
        <f>ROUND(D8*F8,0)</f>
        <v>0</v>
      </c>
      <c r="I8" s="6">
        <f>ROUND(D8*G8,0)</f>
        <v>0</v>
      </c>
    </row>
    <row r="10" spans="1:9" ht="76.5">
      <c r="A10" s="8">
        <v>4</v>
      </c>
      <c r="B10" s="2" t="s">
        <v>129</v>
      </c>
      <c r="C10" s="2" t="s">
        <v>130</v>
      </c>
      <c r="D10" s="6">
        <v>196</v>
      </c>
      <c r="E10" s="1" t="s">
        <v>46</v>
      </c>
      <c r="H10" s="6">
        <f>ROUND(D10*F10,0)</f>
        <v>0</v>
      </c>
      <c r="I10" s="6">
        <f>ROUND(D10*G10,0)</f>
        <v>0</v>
      </c>
    </row>
    <row r="12" spans="1:9" s="9" customFormat="1" ht="12.75">
      <c r="A12" s="7"/>
      <c r="B12" s="3"/>
      <c r="C12" s="3" t="s">
        <v>15</v>
      </c>
      <c r="D12" s="5"/>
      <c r="E12" s="3"/>
      <c r="F12" s="5"/>
      <c r="G12" s="5"/>
      <c r="H12" s="5">
        <f>ROUND(SUM(H2:H11),0)</f>
        <v>0</v>
      </c>
      <c r="I12" s="5">
        <f>ROUND(SUM(I2:I11),0)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Kőburkolat készítése</oddHeader>
  </headerFooter>
</worksheet>
</file>

<file path=xl/worksheets/sheet12.xml><?xml version="1.0" encoding="utf-8"?>
<worksheet xmlns="http://schemas.openxmlformats.org/spreadsheetml/2006/main" xmlns:r="http://schemas.openxmlformats.org/officeDocument/2006/relationships">
  <dimension ref="A1:I3"/>
  <sheetViews>
    <sheetView zoomScalePageLayoutView="0" workbookViewId="0" topLeftCell="A1">
      <selection activeCell="G3" sqref="G3"/>
    </sheetView>
  </sheetViews>
  <sheetFormatPr defaultColWidth="9.140625" defaultRowHeight="15"/>
  <cols>
    <col min="1" max="1" width="4.28125" style="0" customWidth="1"/>
    <col min="2" max="2" width="9.28125" style="0" customWidth="1"/>
    <col min="3" max="3" width="36.7109375" style="0" customWidth="1"/>
    <col min="4" max="5" width="6.7109375" style="0" customWidth="1"/>
    <col min="6" max="7" width="8.28125" style="0" customWidth="1"/>
    <col min="8" max="9" width="10.28125" style="0" customWidth="1"/>
  </cols>
  <sheetData>
    <row r="1" spans="1:9" ht="25.5">
      <c r="A1" s="7" t="s">
        <v>3</v>
      </c>
      <c r="B1" s="3" t="s">
        <v>4</v>
      </c>
      <c r="C1" s="3" t="s">
        <v>5</v>
      </c>
      <c r="D1" s="5" t="s">
        <v>6</v>
      </c>
      <c r="E1" s="3" t="s">
        <v>7</v>
      </c>
      <c r="F1" s="5" t="s">
        <v>8</v>
      </c>
      <c r="G1" s="5" t="s">
        <v>9</v>
      </c>
      <c r="H1" s="5" t="s">
        <v>10</v>
      </c>
      <c r="I1" s="5" t="s">
        <v>11</v>
      </c>
    </row>
    <row r="2" spans="1:9" ht="165.75">
      <c r="A2" s="8">
        <v>1</v>
      </c>
      <c r="B2" s="2" t="s">
        <v>189</v>
      </c>
      <c r="C2" s="2" t="s">
        <v>190</v>
      </c>
      <c r="D2" s="6">
        <v>6</v>
      </c>
      <c r="E2" s="1" t="s">
        <v>18</v>
      </c>
      <c r="F2" s="6"/>
      <c r="G2" s="6"/>
      <c r="H2" s="6">
        <f>ROUND(D2*F2,0)</f>
        <v>0</v>
      </c>
      <c r="I2" s="6">
        <f>ROUND(D2*G2,0)</f>
        <v>0</v>
      </c>
    </row>
    <row r="3" spans="1:5" ht="165.75">
      <c r="A3" s="8">
        <v>2</v>
      </c>
      <c r="B3" s="2" t="s">
        <v>191</v>
      </c>
      <c r="C3" s="2" t="s">
        <v>192</v>
      </c>
      <c r="D3" s="6">
        <v>4</v>
      </c>
      <c r="E3" s="1" t="s">
        <v>18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9"/>
  <sheetViews>
    <sheetView zoomScalePageLayoutView="0" workbookViewId="0" topLeftCell="A1">
      <selection activeCell="C8" sqref="C8"/>
    </sheetView>
  </sheetViews>
  <sheetFormatPr defaultColWidth="9.140625" defaultRowHeight="15"/>
  <cols>
    <col min="1" max="1" width="4.28125" style="8" customWidth="1"/>
    <col min="2" max="2" width="11.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140.25">
      <c r="A2" s="19">
        <v>1</v>
      </c>
      <c r="B2" s="23" t="s">
        <v>186</v>
      </c>
      <c r="C2" s="2" t="s">
        <v>187</v>
      </c>
      <c r="D2" s="20">
        <v>1</v>
      </c>
      <c r="E2" s="9" t="s">
        <v>13</v>
      </c>
      <c r="F2" s="20"/>
      <c r="G2" s="20"/>
      <c r="H2" s="20"/>
      <c r="I2" s="20"/>
    </row>
    <row r="3" spans="1:9" ht="76.5">
      <c r="A3" s="8">
        <v>2</v>
      </c>
      <c r="B3" s="2" t="s">
        <v>134</v>
      </c>
      <c r="C3" s="2" t="s">
        <v>135</v>
      </c>
      <c r="D3" s="6">
        <v>4</v>
      </c>
      <c r="E3" s="1" t="s">
        <v>13</v>
      </c>
      <c r="H3" s="6">
        <f>ROUND(D3*F3,0)</f>
        <v>0</v>
      </c>
      <c r="I3" s="6">
        <f>ROUND(D3*G3,0)</f>
        <v>0</v>
      </c>
    </row>
    <row r="5" spans="1:9" ht="76.5">
      <c r="A5" s="8">
        <v>3</v>
      </c>
      <c r="B5" s="2" t="s">
        <v>136</v>
      </c>
      <c r="C5" s="2" t="s">
        <v>137</v>
      </c>
      <c r="D5" s="6">
        <v>4</v>
      </c>
      <c r="E5" s="1" t="s">
        <v>13</v>
      </c>
      <c r="H5" s="6">
        <f>ROUND(D5*F5,0)</f>
        <v>0</v>
      </c>
      <c r="I5" s="6">
        <f>ROUND(D5*G5,0)</f>
        <v>0</v>
      </c>
    </row>
    <row r="6" ht="12.75">
      <c r="C6" s="2" t="s">
        <v>138</v>
      </c>
    </row>
    <row r="7" ht="12.75">
      <c r="C7" s="2"/>
    </row>
    <row r="8" spans="1:5" ht="76.5">
      <c r="A8" s="8">
        <v>4</v>
      </c>
      <c r="B8" s="2" t="s">
        <v>193</v>
      </c>
      <c r="C8" s="1" t="s">
        <v>194</v>
      </c>
      <c r="D8" s="6">
        <v>50</v>
      </c>
      <c r="E8" s="1" t="s">
        <v>46</v>
      </c>
    </row>
    <row r="9" spans="1:9" s="9" customFormat="1" ht="12.75">
      <c r="A9" s="7"/>
      <c r="B9" s="3"/>
      <c r="C9" s="3" t="s">
        <v>15</v>
      </c>
      <c r="D9" s="5"/>
      <c r="E9" s="3"/>
      <c r="F9" s="5"/>
      <c r="G9" s="5"/>
      <c r="H9" s="5">
        <f>ROUND(SUM(H3:H8),0)</f>
        <v>0</v>
      </c>
      <c r="I9" s="5">
        <f>ROUND(SUM(I3:I8),0)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Útpályatartozékok készítése</oddHeader>
  </headerFooter>
</worksheet>
</file>

<file path=xl/worksheets/sheet14.xml><?xml version="1.0" encoding="utf-8"?>
<worksheet xmlns="http://schemas.openxmlformats.org/spreadsheetml/2006/main" xmlns:r="http://schemas.openxmlformats.org/officeDocument/2006/relationships">
  <dimension ref="A1:I7"/>
  <sheetViews>
    <sheetView zoomScalePageLayoutView="0" workbookViewId="0" topLeftCell="A1">
      <selection activeCell="F12" sqref="F1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92.25">
      <c r="A2" s="8">
        <v>1</v>
      </c>
      <c r="B2" s="2" t="s">
        <v>140</v>
      </c>
      <c r="C2" s="2" t="s">
        <v>144</v>
      </c>
      <c r="D2" s="6">
        <v>1</v>
      </c>
      <c r="E2" s="1" t="s">
        <v>13</v>
      </c>
      <c r="H2" s="6">
        <f>ROUND(D2*F2,0)</f>
        <v>0</v>
      </c>
      <c r="I2" s="6">
        <f>ROUND(D2*G2,0)</f>
        <v>0</v>
      </c>
    </row>
    <row r="3" ht="25.5">
      <c r="C3" s="2" t="s">
        <v>141</v>
      </c>
    </row>
    <row r="5" spans="1:9" ht="51">
      <c r="A5" s="8">
        <v>2</v>
      </c>
      <c r="B5" s="2" t="s">
        <v>142</v>
      </c>
      <c r="C5" s="2" t="s">
        <v>143</v>
      </c>
      <c r="D5" s="6">
        <v>3</v>
      </c>
      <c r="E5" s="1" t="s">
        <v>13</v>
      </c>
      <c r="H5" s="6">
        <f>ROUND(D5*F5,0)</f>
        <v>0</v>
      </c>
      <c r="I5" s="6">
        <f>ROUND(D5*G5,0)</f>
        <v>0</v>
      </c>
    </row>
    <row r="7" spans="1:9" s="9" customFormat="1" ht="12.75">
      <c r="A7" s="7"/>
      <c r="B7" s="3"/>
      <c r="C7" s="3" t="s">
        <v>15</v>
      </c>
      <c r="D7" s="5"/>
      <c r="E7" s="3"/>
      <c r="F7" s="5"/>
      <c r="G7" s="5"/>
      <c r="H7" s="5">
        <f>ROUND(SUM(H2:H6),0)</f>
        <v>0</v>
      </c>
      <c r="I7" s="5">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Épületgépészeti szerelvények és berendezések szerelése</oddHeader>
  </headerFooter>
</worksheet>
</file>

<file path=xl/worksheets/sheet15.xml><?xml version="1.0" encoding="utf-8"?>
<worksheet xmlns="http://schemas.openxmlformats.org/spreadsheetml/2006/main" xmlns:r="http://schemas.openxmlformats.org/officeDocument/2006/relationships">
  <dimension ref="A1:I8"/>
  <sheetViews>
    <sheetView zoomScalePageLayoutView="0" workbookViewId="0" topLeftCell="A1">
      <selection activeCell="A8" sqref="A8"/>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2" t="s">
        <v>146</v>
      </c>
      <c r="C2" s="2" t="s">
        <v>147</v>
      </c>
      <c r="D2" s="6">
        <v>3</v>
      </c>
      <c r="E2" s="1" t="s">
        <v>13</v>
      </c>
      <c r="H2" s="6">
        <f>ROUND(D2*F2,0)</f>
        <v>0</v>
      </c>
      <c r="I2" s="6">
        <f>ROUND(D2*G2,0)</f>
        <v>0</v>
      </c>
    </row>
    <row r="3" ht="51">
      <c r="C3" s="2" t="s">
        <v>148</v>
      </c>
    </row>
    <row r="5" spans="1:9" ht="76.5">
      <c r="A5" s="8">
        <v>2</v>
      </c>
      <c r="B5" s="2" t="s">
        <v>149</v>
      </c>
      <c r="C5" s="2" t="s">
        <v>150</v>
      </c>
      <c r="D5" s="6">
        <v>1</v>
      </c>
      <c r="E5" s="1" t="s">
        <v>13</v>
      </c>
      <c r="H5" s="6">
        <f>ROUND(D5*F5,0)</f>
        <v>0</v>
      </c>
      <c r="I5" s="6">
        <f>ROUND(D5*G5,0)</f>
        <v>0</v>
      </c>
    </row>
    <row r="6" ht="25.5">
      <c r="C6" s="2" t="s">
        <v>151</v>
      </c>
    </row>
    <row r="8" spans="1:9" s="9" customFormat="1" ht="12.75">
      <c r="A8" s="7"/>
      <c r="B8" s="3"/>
      <c r="C8" s="3" t="s">
        <v>15</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Környezetvédelmi berendezések, mentesítések</oddHeader>
  </headerFooter>
</worksheet>
</file>

<file path=xl/worksheets/sheet2.xml><?xml version="1.0" encoding="utf-8"?>
<worksheet xmlns="http://schemas.openxmlformats.org/spreadsheetml/2006/main" xmlns:r="http://schemas.openxmlformats.org/officeDocument/2006/relationships">
  <dimension ref="A1:C14"/>
  <sheetViews>
    <sheetView zoomScalePageLayoutView="0" workbookViewId="0" topLeftCell="A1">
      <selection activeCell="A16" sqref="A16"/>
    </sheetView>
  </sheetViews>
  <sheetFormatPr defaultColWidth="9.140625" defaultRowHeight="15"/>
  <cols>
    <col min="1" max="1" width="36.421875" style="11" customWidth="1"/>
    <col min="2" max="3" width="20.7109375" style="11" customWidth="1"/>
    <col min="4" max="16384" width="9.140625" style="11" customWidth="1"/>
  </cols>
  <sheetData>
    <row r="1" spans="1:3" s="12" customFormat="1" ht="15.75">
      <c r="A1" s="12" t="s">
        <v>0</v>
      </c>
      <c r="B1" s="13" t="s">
        <v>1</v>
      </c>
      <c r="C1" s="13" t="s">
        <v>2</v>
      </c>
    </row>
    <row r="2" spans="1:3" ht="15.75">
      <c r="A2" s="11" t="s">
        <v>16</v>
      </c>
      <c r="B2" s="11">
        <f>'Felvonulási létesítmények'!H4</f>
        <v>0</v>
      </c>
      <c r="C2" s="11">
        <f>'Felvonulási létesítmények'!I4</f>
        <v>0</v>
      </c>
    </row>
    <row r="3" spans="1:3" ht="15.75">
      <c r="A3" s="11" t="s">
        <v>42</v>
      </c>
      <c r="B3" s="11">
        <f>'Irtás, föld- és sziklamunka'!H27</f>
        <v>0</v>
      </c>
      <c r="C3" s="11">
        <f>'Irtás, föld- és sziklamunka'!I27</f>
        <v>0</v>
      </c>
    </row>
    <row r="4" spans="1:3" ht="15.75">
      <c r="A4" s="11" t="s">
        <v>51</v>
      </c>
      <c r="B4" s="11">
        <f>'Szivárgóépítés, alagcsövezés'!H8</f>
        <v>0</v>
      </c>
      <c r="C4" s="11">
        <f>'Szivárgóépítés, alagcsövezés'!I8</f>
        <v>0</v>
      </c>
    </row>
    <row r="5" ht="15.75">
      <c r="A5" s="11" t="s">
        <v>195</v>
      </c>
    </row>
    <row r="6" spans="1:3" ht="15.75">
      <c r="A6" s="11" t="s">
        <v>97</v>
      </c>
      <c r="B6" s="11">
        <f>'Közműcsatorna-építés'!H48</f>
        <v>0</v>
      </c>
      <c r="C6" s="11">
        <f>'Közműcsatorna-építés'!I48</f>
        <v>0</v>
      </c>
    </row>
    <row r="7" spans="1:3" ht="31.5">
      <c r="A7" s="11" t="s">
        <v>117</v>
      </c>
      <c r="B7" s="11">
        <f>'Közműcsővezetékek és -szerelvén'!H22</f>
        <v>0</v>
      </c>
      <c r="C7" s="11">
        <f>'Közműcsővezetékek és -szerelvén'!I22</f>
        <v>0</v>
      </c>
    </row>
    <row r="8" spans="1:3" ht="31.5">
      <c r="A8" s="11" t="s">
        <v>122</v>
      </c>
      <c r="B8" s="11">
        <f>'Útburkolatalap és makadámburkol'!H7</f>
        <v>0</v>
      </c>
      <c r="C8" s="11">
        <f>'Útburkolatalap és makadámburkol'!I7</f>
        <v>0</v>
      </c>
    </row>
    <row r="9" spans="1:3" ht="15.75">
      <c r="A9" s="11" t="s">
        <v>133</v>
      </c>
      <c r="B9" s="11">
        <f>'Kőburkolat készítése'!H12</f>
        <v>0</v>
      </c>
      <c r="C9" s="11">
        <f>'Kőburkolat készítése'!I12</f>
        <v>0</v>
      </c>
    </row>
    <row r="10" ht="15.75">
      <c r="A10" s="11" t="s">
        <v>188</v>
      </c>
    </row>
    <row r="11" spans="1:3" ht="15.75">
      <c r="A11" s="11" t="s">
        <v>139</v>
      </c>
      <c r="B11" s="11">
        <f>'Útpályatartozékok készítése'!H9</f>
        <v>0</v>
      </c>
      <c r="C11" s="11">
        <f>'Útpályatartozékok készítése'!I9</f>
        <v>0</v>
      </c>
    </row>
    <row r="12" spans="1:3" ht="31.5">
      <c r="A12" s="11" t="s">
        <v>145</v>
      </c>
      <c r="B12" s="11">
        <f>'Épületgépészeti szerelvények és'!H7</f>
        <v>0</v>
      </c>
      <c r="C12" s="11">
        <f>'Épületgépészeti szerelvények és'!I7</f>
        <v>0</v>
      </c>
    </row>
    <row r="13" spans="1:3" ht="31.5">
      <c r="A13" s="11" t="s">
        <v>152</v>
      </c>
      <c r="B13" s="11">
        <f>'Környezetvédelmi berendezések, '!H8</f>
        <v>0</v>
      </c>
      <c r="C13" s="11">
        <f>'Környezetvédelmi berendezések, '!I8</f>
        <v>0</v>
      </c>
    </row>
    <row r="14" spans="1:3" s="12" customFormat="1" ht="15.75">
      <c r="A14" s="12" t="s">
        <v>153</v>
      </c>
      <c r="B14" s="12">
        <f>ROUND(SUM(B2:B13),0)</f>
        <v>0</v>
      </c>
      <c r="C14" s="12">
        <f>ROUND(SUM(C2:C13),0)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I4"/>
  <sheetViews>
    <sheetView zoomScalePageLayoutView="0" workbookViewId="0" topLeftCell="A1">
      <selection activeCell="F2" sqref="F2: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2" t="s">
        <v>12</v>
      </c>
      <c r="C2" s="2" t="s">
        <v>14</v>
      </c>
      <c r="D2" s="6">
        <v>17</v>
      </c>
      <c r="E2" s="1" t="s">
        <v>13</v>
      </c>
      <c r="H2" s="6">
        <f>ROUND(D2*F2,0)</f>
        <v>0</v>
      </c>
      <c r="I2" s="6">
        <f>ROUND(D2*G2,0)</f>
        <v>0</v>
      </c>
    </row>
    <row r="4" spans="1:9" s="9" customFormat="1" ht="12.75">
      <c r="A4" s="7"/>
      <c r="B4" s="3"/>
      <c r="C4" s="3" t="s">
        <v>15</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Felvonulási létesítmények</oddHeader>
  </headerFooter>
</worksheet>
</file>

<file path=xl/worksheets/sheet4.xml><?xml version="1.0" encoding="utf-8"?>
<worksheet xmlns="http://schemas.openxmlformats.org/spreadsheetml/2006/main" xmlns:r="http://schemas.openxmlformats.org/officeDocument/2006/relationships">
  <dimension ref="A1:I27"/>
  <sheetViews>
    <sheetView zoomScalePageLayoutView="0" workbookViewId="0" topLeftCell="A9">
      <selection activeCell="A30" sqref="A3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2" t="s">
        <v>17</v>
      </c>
      <c r="C2" s="2" t="s">
        <v>19</v>
      </c>
      <c r="D2" s="6">
        <v>20</v>
      </c>
      <c r="E2" s="1" t="s">
        <v>18</v>
      </c>
      <c r="H2" s="6">
        <f>ROUND(D2*F2,0)</f>
        <v>0</v>
      </c>
      <c r="I2" s="6">
        <f>ROUND(D2*G2,0)</f>
        <v>0</v>
      </c>
    </row>
    <row r="4" spans="1:9" ht="54">
      <c r="A4" s="8">
        <v>2</v>
      </c>
      <c r="B4" s="2" t="s">
        <v>20</v>
      </c>
      <c r="C4" s="2" t="s">
        <v>39</v>
      </c>
      <c r="D4" s="6">
        <v>363.89</v>
      </c>
      <c r="E4" s="1" t="s">
        <v>18</v>
      </c>
      <c r="H4" s="6">
        <f>ROUND(D4*F4,0)</f>
        <v>0</v>
      </c>
      <c r="I4" s="6">
        <f>ROUND(D4*G4,0)</f>
        <v>0</v>
      </c>
    </row>
    <row r="6" spans="1:9" ht="66.75">
      <c r="A6" s="8">
        <v>3</v>
      </c>
      <c r="B6" s="2" t="s">
        <v>21</v>
      </c>
      <c r="C6" s="2" t="s">
        <v>40</v>
      </c>
      <c r="D6" s="6">
        <v>228.96</v>
      </c>
      <c r="E6" s="1" t="s">
        <v>18</v>
      </c>
      <c r="H6" s="6">
        <f>ROUND(D6*F6,0)</f>
        <v>0</v>
      </c>
      <c r="I6" s="6">
        <f>ROUND(D6*G6,0)</f>
        <v>0</v>
      </c>
    </row>
    <row r="8" spans="1:9" ht="76.5">
      <c r="A8" s="8">
        <v>4</v>
      </c>
      <c r="B8" s="2" t="s">
        <v>22</v>
      </c>
      <c r="C8" s="2" t="s">
        <v>23</v>
      </c>
      <c r="D8" s="6">
        <v>139.04</v>
      </c>
      <c r="E8" s="1" t="s">
        <v>18</v>
      </c>
      <c r="H8" s="6">
        <f>ROUND(D8*F8,0)</f>
        <v>0</v>
      </c>
      <c r="I8" s="6">
        <f>ROUND(D8*G8,0)</f>
        <v>0</v>
      </c>
    </row>
    <row r="10" spans="1:9" ht="76.5">
      <c r="A10" s="8">
        <v>5</v>
      </c>
      <c r="B10" s="2" t="s">
        <v>24</v>
      </c>
      <c r="C10" s="2" t="s">
        <v>25</v>
      </c>
      <c r="D10" s="6">
        <v>224.85</v>
      </c>
      <c r="E10" s="1" t="s">
        <v>18</v>
      </c>
      <c r="H10" s="6">
        <f>ROUND(D10*F10,0)</f>
        <v>0</v>
      </c>
      <c r="I10" s="6">
        <f>ROUND(D10*G10,0)</f>
        <v>0</v>
      </c>
    </row>
    <row r="12" spans="1:5" ht="76.5">
      <c r="A12" s="8">
        <v>6</v>
      </c>
      <c r="B12" s="1" t="s">
        <v>199</v>
      </c>
      <c r="C12" s="1" t="s">
        <v>198</v>
      </c>
      <c r="D12" s="6">
        <v>84</v>
      </c>
      <c r="E12" s="1" t="s">
        <v>18</v>
      </c>
    </row>
    <row r="13" spans="1:9" ht="51">
      <c r="A13" s="8">
        <v>7</v>
      </c>
      <c r="B13" s="2" t="s">
        <v>26</v>
      </c>
      <c r="C13" s="2" t="s">
        <v>27</v>
      </c>
      <c r="D13" s="6">
        <v>115.4</v>
      </c>
      <c r="E13" s="1" t="s">
        <v>18</v>
      </c>
      <c r="H13" s="6">
        <f>ROUND(D13*F13,0)</f>
        <v>0</v>
      </c>
      <c r="I13" s="6">
        <f>ROUND(D13*G13,0)</f>
        <v>0</v>
      </c>
    </row>
    <row r="15" spans="1:9" ht="25.5">
      <c r="A15" s="8">
        <v>8</v>
      </c>
      <c r="B15" s="2" t="s">
        <v>28</v>
      </c>
      <c r="C15" s="2" t="s">
        <v>29</v>
      </c>
      <c r="D15" s="6">
        <v>95.4</v>
      </c>
      <c r="E15" s="1" t="s">
        <v>18</v>
      </c>
      <c r="H15" s="6">
        <f>ROUND(D15*F15,0)</f>
        <v>0</v>
      </c>
      <c r="I15" s="6">
        <f>ROUND(D15*G15,0)</f>
        <v>0</v>
      </c>
    </row>
    <row r="17" spans="1:9" ht="25.5">
      <c r="A17" s="8">
        <v>9</v>
      </c>
      <c r="B17" s="2" t="s">
        <v>30</v>
      </c>
      <c r="C17" s="2" t="s">
        <v>31</v>
      </c>
      <c r="D17" s="6">
        <v>95.4</v>
      </c>
      <c r="E17" s="1" t="s">
        <v>18</v>
      </c>
      <c r="H17" s="6">
        <f>ROUND(D17*F17,0)</f>
        <v>0</v>
      </c>
      <c r="I17" s="6">
        <f>ROUND(D17*G17,0)</f>
        <v>0</v>
      </c>
    </row>
    <row r="19" spans="1:9" ht="25.5">
      <c r="A19" s="8">
        <v>10</v>
      </c>
      <c r="B19" s="2" t="s">
        <v>32</v>
      </c>
      <c r="C19" s="2" t="s">
        <v>33</v>
      </c>
      <c r="D19" s="6">
        <v>139.04</v>
      </c>
      <c r="E19" s="1" t="s">
        <v>18</v>
      </c>
      <c r="H19" s="6">
        <f>ROUND(D19*F19,0)</f>
        <v>0</v>
      </c>
      <c r="I19" s="6">
        <f>ROUND(D19*G19,0)</f>
        <v>0</v>
      </c>
    </row>
    <row r="21" spans="1:9" ht="25.5">
      <c r="A21" s="8">
        <v>11</v>
      </c>
      <c r="B21" s="2" t="s">
        <v>34</v>
      </c>
      <c r="C21" s="2" t="s">
        <v>35</v>
      </c>
      <c r="D21" s="6">
        <v>224.85</v>
      </c>
      <c r="E21" s="1" t="s">
        <v>18</v>
      </c>
      <c r="H21" s="6">
        <f>ROUND(D21*F21,0)</f>
        <v>0</v>
      </c>
      <c r="I21" s="6">
        <f>ROUND(D21*G21,0)</f>
        <v>0</v>
      </c>
    </row>
    <row r="23" spans="1:9" ht="41.25">
      <c r="A23" s="8">
        <v>12</v>
      </c>
      <c r="B23" s="2" t="s">
        <v>36</v>
      </c>
      <c r="C23" s="2" t="s">
        <v>41</v>
      </c>
      <c r="D23" s="6">
        <v>4</v>
      </c>
      <c r="E23" s="1" t="s">
        <v>13</v>
      </c>
      <c r="H23" s="6">
        <f>ROUND(D23*F23,0)</f>
        <v>0</v>
      </c>
      <c r="I23" s="6">
        <f>ROUND(D23*G23,0)</f>
        <v>0</v>
      </c>
    </row>
    <row r="25" spans="1:9" ht="38.25">
      <c r="A25" s="8">
        <v>13</v>
      </c>
      <c r="B25" s="2" t="s">
        <v>37</v>
      </c>
      <c r="C25" s="2" t="s">
        <v>38</v>
      </c>
      <c r="D25" s="6">
        <v>20</v>
      </c>
      <c r="E25" s="1" t="s">
        <v>18</v>
      </c>
      <c r="H25" s="6">
        <f>ROUND(D25*F25,0)</f>
        <v>0</v>
      </c>
      <c r="I25" s="6">
        <f>ROUND(D25*G25,0)</f>
        <v>0</v>
      </c>
    </row>
    <row r="27" spans="1:9" s="9" customFormat="1" ht="12.75">
      <c r="A27" s="7"/>
      <c r="B27" s="3"/>
      <c r="C27" s="3" t="s">
        <v>15</v>
      </c>
      <c r="D27" s="5"/>
      <c r="E27" s="3"/>
      <c r="F27" s="5"/>
      <c r="G27" s="5"/>
      <c r="H27" s="5">
        <f>ROUND(SUM(H2:H26),0)</f>
        <v>0</v>
      </c>
      <c r="I27" s="5">
        <f>ROUND(SUM(I2:I26),0)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Irtás, föld- és sziklamunka</oddHeader>
  </headerFooter>
</worksheet>
</file>

<file path=xl/worksheets/sheet5.xml><?xml version="1.0" encoding="utf-8"?>
<worksheet xmlns="http://schemas.openxmlformats.org/spreadsheetml/2006/main" xmlns:r="http://schemas.openxmlformats.org/officeDocument/2006/relationships">
  <dimension ref="A1:I8"/>
  <sheetViews>
    <sheetView zoomScalePageLayoutView="0" workbookViewId="0" topLeftCell="A1">
      <selection activeCell="C2" sqref="C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2" t="s">
        <v>43</v>
      </c>
      <c r="C2" s="2" t="s">
        <v>44</v>
      </c>
      <c r="D2" s="6">
        <v>28.69</v>
      </c>
      <c r="E2" s="1" t="s">
        <v>18</v>
      </c>
      <c r="H2" s="6">
        <f>ROUND(D2*F2,0)</f>
        <v>0</v>
      </c>
      <c r="I2" s="6">
        <f>ROUND(D2*G2,0)</f>
        <v>0</v>
      </c>
    </row>
    <row r="4" spans="1:9" ht="25.5">
      <c r="A4" s="8">
        <v>2</v>
      </c>
      <c r="B4" s="2" t="s">
        <v>45</v>
      </c>
      <c r="C4" s="2" t="s">
        <v>47</v>
      </c>
      <c r="D4" s="6">
        <v>27</v>
      </c>
      <c r="E4" s="1" t="s">
        <v>46</v>
      </c>
      <c r="H4" s="6">
        <f>ROUND(D4*F4,0)</f>
        <v>0</v>
      </c>
      <c r="I4" s="6">
        <f>ROUND(D4*G4,0)</f>
        <v>0</v>
      </c>
    </row>
    <row r="6" spans="1:9" ht="63.75">
      <c r="A6" s="8">
        <v>3</v>
      </c>
      <c r="B6" s="2" t="s">
        <v>48</v>
      </c>
      <c r="C6" s="2" t="s">
        <v>50</v>
      </c>
      <c r="D6" s="6">
        <v>28.69</v>
      </c>
      <c r="E6" s="1" t="s">
        <v>49</v>
      </c>
      <c r="H6" s="6">
        <f>ROUND(D6*F6,0)</f>
        <v>0</v>
      </c>
      <c r="I6" s="6">
        <f>ROUND(D6*G6,0)</f>
        <v>0</v>
      </c>
    </row>
    <row r="8" spans="1:9" s="9" customFormat="1" ht="12.75">
      <c r="A8" s="7"/>
      <c r="B8" s="3"/>
      <c r="C8" s="3" t="s">
        <v>15</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Szivárgóépítés, alagcsövezés</oddHeader>
  </headerFooter>
</worksheet>
</file>

<file path=xl/worksheets/sheet6.xml><?xml version="1.0" encoding="utf-8"?>
<worksheet xmlns="http://schemas.openxmlformats.org/spreadsheetml/2006/main" xmlns:r="http://schemas.openxmlformats.org/officeDocument/2006/relationships">
  <dimension ref="A1:I2"/>
  <sheetViews>
    <sheetView zoomScalePageLayoutView="0" workbookViewId="0" topLeftCell="A1">
      <selection activeCell="C8" sqref="C8"/>
    </sheetView>
  </sheetViews>
  <sheetFormatPr defaultColWidth="9.140625" defaultRowHeight="15"/>
  <cols>
    <col min="1" max="1" width="4.28125" style="0" customWidth="1"/>
    <col min="2" max="2" width="9.28125" style="0" customWidth="1"/>
    <col min="3" max="3" width="36.7109375" style="0" customWidth="1"/>
    <col min="4" max="5" width="6.7109375" style="0" customWidth="1"/>
    <col min="6" max="7" width="8.28125" style="0" customWidth="1"/>
    <col min="8" max="9" width="10.28125" style="0" customWidth="1"/>
  </cols>
  <sheetData>
    <row r="1" spans="1:9" ht="25.5">
      <c r="A1" s="7" t="s">
        <v>3</v>
      </c>
      <c r="B1" s="3" t="s">
        <v>4</v>
      </c>
      <c r="C1" s="3" t="s">
        <v>5</v>
      </c>
      <c r="D1" s="5" t="s">
        <v>6</v>
      </c>
      <c r="E1" s="3" t="s">
        <v>7</v>
      </c>
      <c r="F1" s="5" t="s">
        <v>8</v>
      </c>
      <c r="G1" s="5" t="s">
        <v>9</v>
      </c>
      <c r="H1" s="5" t="s">
        <v>10</v>
      </c>
      <c r="I1" s="5" t="s">
        <v>11</v>
      </c>
    </row>
    <row r="2" spans="1:9" ht="89.25">
      <c r="A2" s="8">
        <v>1</v>
      </c>
      <c r="B2" s="2" t="s">
        <v>196</v>
      </c>
      <c r="C2" s="2" t="s">
        <v>197</v>
      </c>
      <c r="D2" s="6">
        <v>2</v>
      </c>
      <c r="E2" s="1" t="s">
        <v>13</v>
      </c>
      <c r="F2" s="6"/>
      <c r="G2" s="6"/>
      <c r="H2" s="6">
        <f>ROUND(D2*F2,0)</f>
        <v>0</v>
      </c>
      <c r="I2" s="6">
        <f>ROUND(D2*G2,0)</f>
        <v>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48"/>
  <sheetViews>
    <sheetView zoomScalePageLayoutView="0" workbookViewId="0" topLeftCell="A34">
      <selection activeCell="A50" sqref="A5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51">
      <c r="A2" s="22">
        <v>1</v>
      </c>
      <c r="B2" s="23" t="s">
        <v>183</v>
      </c>
      <c r="C2" s="2" t="s">
        <v>182</v>
      </c>
      <c r="D2" s="21">
        <v>30</v>
      </c>
      <c r="E2" s="23" t="s">
        <v>18</v>
      </c>
      <c r="F2" s="21"/>
      <c r="G2" s="20"/>
      <c r="H2" s="20"/>
      <c r="I2" s="20"/>
    </row>
    <row r="3" spans="1:9" ht="76.5">
      <c r="A3" s="8">
        <v>2</v>
      </c>
      <c r="B3" s="2" t="s">
        <v>52</v>
      </c>
      <c r="C3" s="2" t="s">
        <v>53</v>
      </c>
      <c r="D3" s="6">
        <v>127.79</v>
      </c>
      <c r="E3" s="1" t="s">
        <v>49</v>
      </c>
      <c r="H3" s="6">
        <f>ROUND(D3*F3,0)</f>
        <v>0</v>
      </c>
      <c r="I3" s="6">
        <f>ROUND(D3*G3,0)</f>
        <v>0</v>
      </c>
    </row>
    <row r="5" spans="1:9" ht="76.5">
      <c r="A5" s="8">
        <v>3</v>
      </c>
      <c r="B5" s="2" t="s">
        <v>54</v>
      </c>
      <c r="C5" s="2" t="s">
        <v>55</v>
      </c>
      <c r="D5" s="6">
        <v>20.44</v>
      </c>
      <c r="E5" s="1" t="s">
        <v>49</v>
      </c>
      <c r="H5" s="6">
        <f>ROUND(D5*F5,0)</f>
        <v>0</v>
      </c>
      <c r="I5" s="6">
        <f>ROUND(D5*G5,0)</f>
        <v>0</v>
      </c>
    </row>
    <row r="7" spans="1:9" ht="76.5">
      <c r="A7" s="8">
        <v>4</v>
      </c>
      <c r="B7" s="2" t="s">
        <v>56</v>
      </c>
      <c r="C7" s="2" t="s">
        <v>57</v>
      </c>
      <c r="D7" s="6">
        <v>57.39</v>
      </c>
      <c r="E7" s="1" t="s">
        <v>49</v>
      </c>
      <c r="H7" s="6">
        <f>ROUND(D7*F7,0)</f>
        <v>0</v>
      </c>
      <c r="I7" s="6">
        <f>ROUND(D7*G7,0)</f>
        <v>0</v>
      </c>
    </row>
    <row r="9" spans="1:9" ht="63.75">
      <c r="A9" s="8">
        <v>5</v>
      </c>
      <c r="B9" s="2" t="s">
        <v>58</v>
      </c>
      <c r="C9" s="2" t="s">
        <v>59</v>
      </c>
      <c r="D9" s="6">
        <v>13</v>
      </c>
      <c r="E9" s="1" t="s">
        <v>13</v>
      </c>
      <c r="H9" s="6">
        <f>ROUND(D9*F9,0)</f>
        <v>0</v>
      </c>
      <c r="I9" s="6">
        <f>ROUND(D9*G9,0)</f>
        <v>0</v>
      </c>
    </row>
    <row r="11" spans="1:9" ht="63.75">
      <c r="A11" s="8">
        <v>6</v>
      </c>
      <c r="B11" s="2" t="s">
        <v>60</v>
      </c>
      <c r="C11" s="2" t="s">
        <v>61</v>
      </c>
      <c r="D11" s="6">
        <v>4</v>
      </c>
      <c r="E11" s="1" t="s">
        <v>13</v>
      </c>
      <c r="H11" s="6">
        <f>ROUND(D11*F11,0)</f>
        <v>0</v>
      </c>
      <c r="I11" s="6">
        <f>ROUND(D11*G11,0)</f>
        <v>0</v>
      </c>
    </row>
    <row r="13" spans="1:9" ht="63.75">
      <c r="A13" s="8">
        <v>7</v>
      </c>
      <c r="B13" s="2" t="s">
        <v>62</v>
      </c>
      <c r="C13" s="2" t="s">
        <v>63</v>
      </c>
      <c r="D13" s="6">
        <v>3</v>
      </c>
      <c r="E13" s="1" t="s">
        <v>13</v>
      </c>
      <c r="H13" s="6">
        <f>ROUND(D13*F13,0)</f>
        <v>0</v>
      </c>
      <c r="I13" s="6">
        <f>ROUND(D13*G13,0)</f>
        <v>0</v>
      </c>
    </row>
    <row r="15" spans="1:9" ht="63.75">
      <c r="A15" s="8">
        <v>8</v>
      </c>
      <c r="B15" s="2" t="s">
        <v>64</v>
      </c>
      <c r="C15" s="2" t="s">
        <v>65</v>
      </c>
      <c r="D15" s="6">
        <v>6</v>
      </c>
      <c r="E15" s="1" t="s">
        <v>13</v>
      </c>
      <c r="H15" s="6">
        <f>ROUND(D15*F15,0)</f>
        <v>0</v>
      </c>
      <c r="I15" s="6">
        <f>ROUND(D15*G15,0)</f>
        <v>0</v>
      </c>
    </row>
    <row r="17" spans="1:9" ht="63.75">
      <c r="A17" s="8">
        <v>9</v>
      </c>
      <c r="B17" s="2" t="s">
        <v>66</v>
      </c>
      <c r="C17" s="2" t="s">
        <v>67</v>
      </c>
      <c r="D17" s="6">
        <v>4</v>
      </c>
      <c r="E17" s="1" t="s">
        <v>13</v>
      </c>
      <c r="H17" s="6">
        <f>ROUND(D17*F17,0)</f>
        <v>0</v>
      </c>
      <c r="I17" s="6">
        <f>ROUND(D17*G17,0)</f>
        <v>0</v>
      </c>
    </row>
    <row r="19" spans="1:9" ht="63.75">
      <c r="A19" s="8">
        <v>10</v>
      </c>
      <c r="B19" s="2" t="s">
        <v>68</v>
      </c>
      <c r="C19" s="2" t="s">
        <v>69</v>
      </c>
      <c r="D19" s="6">
        <v>4</v>
      </c>
      <c r="E19" s="1" t="s">
        <v>13</v>
      </c>
      <c r="H19" s="6">
        <f>ROUND(D19*F19,0)</f>
        <v>0</v>
      </c>
      <c r="I19" s="6">
        <f>ROUND(D19*G19,0)</f>
        <v>0</v>
      </c>
    </row>
    <row r="21" spans="1:9" ht="76.5">
      <c r="A21" s="8">
        <v>11</v>
      </c>
      <c r="B21" s="2" t="s">
        <v>70</v>
      </c>
      <c r="C21" s="2" t="s">
        <v>71</v>
      </c>
      <c r="D21" s="6">
        <v>13</v>
      </c>
      <c r="E21" s="1" t="s">
        <v>13</v>
      </c>
      <c r="H21" s="6">
        <f>ROUND(D21*F21,0)</f>
        <v>0</v>
      </c>
      <c r="I21" s="6">
        <f>ROUND(D21*G21,0)</f>
        <v>0</v>
      </c>
    </row>
    <row r="23" spans="1:9" ht="63.75">
      <c r="A23" s="8">
        <v>12</v>
      </c>
      <c r="B23" s="2" t="s">
        <v>72</v>
      </c>
      <c r="C23" s="2" t="s">
        <v>73</v>
      </c>
      <c r="D23" s="6">
        <v>24</v>
      </c>
      <c r="E23" s="1" t="s">
        <v>13</v>
      </c>
      <c r="H23" s="6">
        <f>ROUND(D23*F23,0)</f>
        <v>0</v>
      </c>
      <c r="I23" s="6">
        <f>ROUND(D23*G23,0)</f>
        <v>0</v>
      </c>
    </row>
    <row r="25" spans="1:9" ht="89.25">
      <c r="A25" s="8">
        <v>13</v>
      </c>
      <c r="B25" s="2" t="s">
        <v>74</v>
      </c>
      <c r="C25" s="2" t="s">
        <v>75</v>
      </c>
      <c r="D25" s="6">
        <v>50.93</v>
      </c>
      <c r="E25" s="1" t="s">
        <v>49</v>
      </c>
      <c r="H25" s="6">
        <f>ROUND(D25*F25,0)</f>
        <v>0</v>
      </c>
      <c r="I25" s="6">
        <f>ROUND(D25*G25,0)</f>
        <v>0</v>
      </c>
    </row>
    <row r="27" spans="1:9" ht="89.25">
      <c r="A27" s="8">
        <v>14</v>
      </c>
      <c r="B27" s="2" t="s">
        <v>76</v>
      </c>
      <c r="C27" s="2" t="s">
        <v>77</v>
      </c>
      <c r="D27" s="6">
        <v>86.98</v>
      </c>
      <c r="E27" s="1" t="s">
        <v>49</v>
      </c>
      <c r="H27" s="6">
        <f>ROUND(D27*F27,0)</f>
        <v>0</v>
      </c>
      <c r="I27" s="6">
        <f>ROUND(D27*G27,0)</f>
        <v>0</v>
      </c>
    </row>
    <row r="29" spans="1:9" ht="76.5">
      <c r="A29" s="8">
        <v>15</v>
      </c>
      <c r="B29" s="2" t="s">
        <v>78</v>
      </c>
      <c r="C29" s="2" t="s">
        <v>79</v>
      </c>
      <c r="D29" s="6">
        <v>17</v>
      </c>
      <c r="E29" s="1" t="s">
        <v>13</v>
      </c>
      <c r="H29" s="6">
        <f>ROUND(D29*F29,0)</f>
        <v>0</v>
      </c>
      <c r="I29" s="6">
        <f>ROUND(D29*G29,0)</f>
        <v>0</v>
      </c>
    </row>
    <row r="30" ht="12.75">
      <c r="C30" s="2" t="s">
        <v>80</v>
      </c>
    </row>
    <row r="32" spans="1:9" ht="63.75">
      <c r="A32" s="8">
        <v>16</v>
      </c>
      <c r="B32" s="2" t="s">
        <v>81</v>
      </c>
      <c r="C32" s="2" t="s">
        <v>82</v>
      </c>
      <c r="D32" s="6">
        <v>17</v>
      </c>
      <c r="E32" s="1" t="s">
        <v>13</v>
      </c>
      <c r="H32" s="6">
        <f>ROUND(D32*F32,0)</f>
        <v>0</v>
      </c>
      <c r="I32" s="6">
        <f>ROUND(D32*G32,0)</f>
        <v>0</v>
      </c>
    </row>
    <row r="34" spans="1:9" ht="63.75">
      <c r="A34" s="8">
        <v>17</v>
      </c>
      <c r="B34" s="2" t="s">
        <v>83</v>
      </c>
      <c r="C34" s="2" t="s">
        <v>84</v>
      </c>
      <c r="D34" s="6">
        <v>17</v>
      </c>
      <c r="E34" s="1" t="s">
        <v>13</v>
      </c>
      <c r="H34" s="6">
        <f>ROUND(D34*F34,0)</f>
        <v>0</v>
      </c>
      <c r="I34" s="6">
        <f>ROUND(D34*G34,0)</f>
        <v>0</v>
      </c>
    </row>
    <row r="36" spans="1:9" ht="51">
      <c r="A36" s="8">
        <v>18</v>
      </c>
      <c r="B36" s="2" t="s">
        <v>85</v>
      </c>
      <c r="C36" s="2" t="s">
        <v>86</v>
      </c>
      <c r="D36" s="6">
        <v>1</v>
      </c>
      <c r="E36" s="1" t="s">
        <v>13</v>
      </c>
      <c r="H36" s="6">
        <f>ROUND(D36*F36,0)</f>
        <v>0</v>
      </c>
      <c r="I36" s="6">
        <f>ROUND(D36*G36,0)</f>
        <v>0</v>
      </c>
    </row>
    <row r="38" spans="1:9" ht="51">
      <c r="A38" s="8">
        <v>19</v>
      </c>
      <c r="B38" s="2" t="s">
        <v>87</v>
      </c>
      <c r="C38" s="2" t="s">
        <v>88</v>
      </c>
      <c r="D38" s="6">
        <v>1</v>
      </c>
      <c r="E38" s="1" t="s">
        <v>13</v>
      </c>
      <c r="H38" s="6">
        <f>ROUND(D38*F38,0)</f>
        <v>0</v>
      </c>
      <c r="I38" s="6">
        <f>ROUND(D38*G38,0)</f>
        <v>0</v>
      </c>
    </row>
    <row r="40" spans="1:9" ht="78">
      <c r="A40" s="8">
        <v>20</v>
      </c>
      <c r="B40" s="2" t="s">
        <v>89</v>
      </c>
      <c r="C40" s="2" t="s">
        <v>96</v>
      </c>
      <c r="D40" s="6">
        <v>4</v>
      </c>
      <c r="E40" s="1" t="s">
        <v>18</v>
      </c>
      <c r="H40" s="6">
        <f>ROUND(D40*F40,0)</f>
        <v>0</v>
      </c>
      <c r="I40" s="6">
        <f>ROUND(D40*G40,0)</f>
        <v>0</v>
      </c>
    </row>
    <row r="42" spans="1:9" ht="76.5">
      <c r="A42" s="8">
        <v>21</v>
      </c>
      <c r="B42" s="2" t="s">
        <v>90</v>
      </c>
      <c r="C42" s="2" t="s">
        <v>91</v>
      </c>
      <c r="D42" s="6">
        <v>5</v>
      </c>
      <c r="E42" s="1" t="s">
        <v>13</v>
      </c>
      <c r="H42" s="6">
        <f>ROUND(D42*F42,0)</f>
        <v>0</v>
      </c>
      <c r="I42" s="6">
        <f>ROUND(D42*G42,0)</f>
        <v>0</v>
      </c>
    </row>
    <row r="44" spans="1:9" ht="63.75">
      <c r="A44" s="8">
        <v>22</v>
      </c>
      <c r="B44" s="2" t="s">
        <v>92</v>
      </c>
      <c r="C44" s="2" t="s">
        <v>93</v>
      </c>
      <c r="D44" s="6">
        <v>13</v>
      </c>
      <c r="E44" s="1" t="s">
        <v>13</v>
      </c>
      <c r="H44" s="6">
        <f>ROUND(D44*F44,0)</f>
        <v>0</v>
      </c>
      <c r="I44" s="6">
        <f>ROUND(D44*G44,0)</f>
        <v>0</v>
      </c>
    </row>
    <row r="46" spans="1:9" ht="25.5">
      <c r="A46" s="8">
        <v>23</v>
      </c>
      <c r="B46" s="2" t="s">
        <v>94</v>
      </c>
      <c r="C46" s="2" t="s">
        <v>95</v>
      </c>
      <c r="D46" s="6">
        <v>421</v>
      </c>
      <c r="E46" s="1" t="s">
        <v>49</v>
      </c>
      <c r="H46" s="6">
        <f>ROUND(D46*F46,0)</f>
        <v>0</v>
      </c>
      <c r="I46" s="6">
        <f>ROUND(D46*G46,0)</f>
        <v>0</v>
      </c>
    </row>
    <row r="48" spans="1:9" s="9" customFormat="1" ht="12.75">
      <c r="A48" s="7"/>
      <c r="B48" s="3"/>
      <c r="C48" s="3" t="s">
        <v>15</v>
      </c>
      <c r="D48" s="5"/>
      <c r="E48" s="3"/>
      <c r="F48" s="5"/>
      <c r="G48" s="5"/>
      <c r="H48" s="5">
        <f>ROUND(SUM(H3:H47),0)</f>
        <v>0</v>
      </c>
      <c r="I48" s="5">
        <f>ROUND(SUM(I3:I47),0)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Közműcsatorna-építés</oddHeader>
  </headerFooter>
</worksheet>
</file>

<file path=xl/worksheets/sheet8.xml><?xml version="1.0" encoding="utf-8"?>
<worksheet xmlns="http://schemas.openxmlformats.org/spreadsheetml/2006/main" xmlns:r="http://schemas.openxmlformats.org/officeDocument/2006/relationships">
  <dimension ref="A1:I22"/>
  <sheetViews>
    <sheetView zoomScalePageLayoutView="0" workbookViewId="0" topLeftCell="A10">
      <selection activeCell="C11" sqref="C1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51">
      <c r="A2" s="22">
        <v>1</v>
      </c>
      <c r="B2" s="23" t="s">
        <v>185</v>
      </c>
      <c r="C2" s="23" t="s">
        <v>184</v>
      </c>
      <c r="D2" s="21">
        <v>40</v>
      </c>
      <c r="E2" s="23" t="s">
        <v>49</v>
      </c>
      <c r="F2" s="21"/>
      <c r="G2" s="21"/>
      <c r="H2" s="21"/>
      <c r="I2" s="21"/>
    </row>
    <row r="3" spans="1:9" ht="63.75">
      <c r="A3" s="8">
        <v>2</v>
      </c>
      <c r="B3" s="2" t="s">
        <v>98</v>
      </c>
      <c r="C3" s="2" t="s">
        <v>99</v>
      </c>
      <c r="D3" s="6">
        <v>20</v>
      </c>
      <c r="E3" s="1" t="s">
        <v>49</v>
      </c>
      <c r="H3" s="6">
        <f>ROUND(D3*F3,0)</f>
        <v>0</v>
      </c>
      <c r="I3" s="6">
        <f>ROUND(D3*G3,0)</f>
        <v>0</v>
      </c>
    </row>
    <row r="5" spans="1:9" ht="63.75">
      <c r="A5" s="8">
        <v>3</v>
      </c>
      <c r="B5" s="2" t="s">
        <v>100</v>
      </c>
      <c r="C5" s="2" t="s">
        <v>101</v>
      </c>
      <c r="D5" s="6">
        <v>48.61</v>
      </c>
      <c r="E5" s="1" t="s">
        <v>49</v>
      </c>
      <c r="H5" s="6">
        <f>ROUND(D5*F5,0)</f>
        <v>0</v>
      </c>
      <c r="I5" s="6">
        <f>ROUND(D5*G5,0)</f>
        <v>0</v>
      </c>
    </row>
    <row r="7" spans="1:9" ht="63.75">
      <c r="A7" s="8">
        <v>4</v>
      </c>
      <c r="B7" s="2" t="s">
        <v>102</v>
      </c>
      <c r="C7" s="2" t="s">
        <v>103</v>
      </c>
      <c r="D7" s="6">
        <v>1</v>
      </c>
      <c r="E7" s="1" t="s">
        <v>13</v>
      </c>
      <c r="H7" s="6">
        <f>ROUND(D7*F7,0)</f>
        <v>0</v>
      </c>
      <c r="I7" s="6">
        <f>ROUND(D7*G7,0)</f>
        <v>0</v>
      </c>
    </row>
    <row r="9" spans="1:9" ht="76.5">
      <c r="A9" s="8">
        <v>5</v>
      </c>
      <c r="B9" s="2" t="s">
        <v>104</v>
      </c>
      <c r="C9" s="2" t="s">
        <v>105</v>
      </c>
      <c r="D9" s="6">
        <v>3</v>
      </c>
      <c r="E9" s="1" t="s">
        <v>13</v>
      </c>
      <c r="H9" s="6">
        <f>ROUND(D9*F9,0)</f>
        <v>0</v>
      </c>
      <c r="I9" s="6">
        <f>ROUND(D9*G9,0)</f>
        <v>0</v>
      </c>
    </row>
    <row r="11" spans="1:9" ht="89.25">
      <c r="A11" s="8">
        <v>6</v>
      </c>
      <c r="B11" s="2" t="s">
        <v>106</v>
      </c>
      <c r="C11" s="2" t="s">
        <v>107</v>
      </c>
      <c r="D11" s="6">
        <v>1</v>
      </c>
      <c r="E11" s="1" t="s">
        <v>13</v>
      </c>
      <c r="H11" s="6">
        <f>ROUND(D11*F11,0)</f>
        <v>0</v>
      </c>
      <c r="I11" s="6">
        <f>ROUND(D11*G11,0)</f>
        <v>0</v>
      </c>
    </row>
    <row r="12" ht="25.5">
      <c r="C12" s="2" t="s">
        <v>108</v>
      </c>
    </row>
    <row r="14" spans="1:9" ht="25.5">
      <c r="A14" s="8">
        <v>7</v>
      </c>
      <c r="B14" s="2" t="s">
        <v>109</v>
      </c>
      <c r="C14" s="2" t="s">
        <v>110</v>
      </c>
      <c r="D14" s="6">
        <v>50</v>
      </c>
      <c r="E14" s="1" t="s">
        <v>49</v>
      </c>
      <c r="H14" s="6">
        <f>ROUND(D14*F14,0)</f>
        <v>0</v>
      </c>
      <c r="I14" s="6">
        <f>ROUND(D14*G14,0)</f>
        <v>0</v>
      </c>
    </row>
    <row r="16" spans="1:9" ht="89.25">
      <c r="A16" s="8">
        <v>8</v>
      </c>
      <c r="B16" s="2" t="s">
        <v>111</v>
      </c>
      <c r="C16" s="2" t="s">
        <v>112</v>
      </c>
      <c r="D16" s="6">
        <v>1</v>
      </c>
      <c r="E16" s="1" t="s">
        <v>13</v>
      </c>
      <c r="H16" s="6">
        <f>ROUND(D16*F16,0)</f>
        <v>0</v>
      </c>
      <c r="I16" s="6">
        <f>ROUND(D16*G16,0)</f>
        <v>0</v>
      </c>
    </row>
    <row r="17" ht="25.5">
      <c r="C17" s="2" t="s">
        <v>113</v>
      </c>
    </row>
    <row r="19" spans="1:9" ht="76.5">
      <c r="A19" s="8">
        <v>9</v>
      </c>
      <c r="B19" s="2" t="s">
        <v>114</v>
      </c>
      <c r="C19" s="2" t="s">
        <v>115</v>
      </c>
      <c r="D19" s="6">
        <v>2</v>
      </c>
      <c r="E19" s="1" t="s">
        <v>13</v>
      </c>
      <c r="H19" s="6">
        <f>ROUND(D19*F19,0)</f>
        <v>0</v>
      </c>
      <c r="I19" s="6">
        <f>ROUND(D19*G19,0)</f>
        <v>0</v>
      </c>
    </row>
    <row r="20" ht="38.25">
      <c r="C20" s="2" t="s">
        <v>116</v>
      </c>
    </row>
    <row r="22" spans="1:9" s="9" customFormat="1" ht="12.75">
      <c r="A22" s="7"/>
      <c r="B22" s="3"/>
      <c r="C22" s="3" t="s">
        <v>15</v>
      </c>
      <c r="D22" s="5"/>
      <c r="E22" s="3"/>
      <c r="F22" s="5"/>
      <c r="G22" s="5"/>
      <c r="H22" s="5">
        <f>ROUND(SUM(H3:H21),0)</f>
        <v>0</v>
      </c>
      <c r="I22" s="5">
        <f>ROUND(SUM(I3:I21),0)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Közműcsővezetékek és -szerelvények szerelése</oddHeader>
  </headerFooter>
</worksheet>
</file>

<file path=xl/worksheets/sheet9.xml><?xml version="1.0" encoding="utf-8"?>
<worksheet xmlns="http://schemas.openxmlformats.org/spreadsheetml/2006/main" xmlns:r="http://schemas.openxmlformats.org/officeDocument/2006/relationships">
  <dimension ref="A1:I7"/>
  <sheetViews>
    <sheetView zoomScalePageLayoutView="0" workbookViewId="0" topLeftCell="A1">
      <selection activeCell="D2" sqref="D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2" t="s">
        <v>118</v>
      </c>
      <c r="C2" s="2" t="s">
        <v>119</v>
      </c>
      <c r="D2" s="6">
        <v>188</v>
      </c>
      <c r="E2" s="1" t="s">
        <v>18</v>
      </c>
      <c r="H2" s="6">
        <f>ROUND(D2*F2,0)</f>
        <v>0</v>
      </c>
      <c r="I2" s="6">
        <f>ROUND(D2*G2,0)</f>
        <v>0</v>
      </c>
    </row>
    <row r="4" spans="1:9" ht="76.5">
      <c r="A4" s="8">
        <v>2</v>
      </c>
      <c r="B4" s="2" t="s">
        <v>120</v>
      </c>
      <c r="C4" s="2" t="s">
        <v>121</v>
      </c>
      <c r="D4" s="6">
        <v>116</v>
      </c>
      <c r="E4" s="1" t="s">
        <v>18</v>
      </c>
      <c r="H4" s="6">
        <f>ROUND(D4*F4,0)</f>
        <v>0</v>
      </c>
      <c r="I4" s="6">
        <f>ROUND(D4*G4,0)</f>
        <v>0</v>
      </c>
    </row>
    <row r="5" spans="2:3" ht="12.75">
      <c r="B5" s="2"/>
      <c r="C5" s="2"/>
    </row>
    <row r="7" spans="1:9" s="9" customFormat="1" ht="12.75">
      <c r="A7" s="7"/>
      <c r="B7" s="3"/>
      <c r="C7" s="3" t="s">
        <v>15</v>
      </c>
      <c r="D7" s="5"/>
      <c r="E7" s="3"/>
      <c r="F7" s="5"/>
      <c r="G7" s="5"/>
      <c r="H7" s="5">
        <f>ROUND(SUM(H2:H6),0)</f>
        <v>0</v>
      </c>
      <c r="I7" s="5">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Útburkolatalap és makadámburkolat készítése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biro</dc:creator>
  <cp:keywords/>
  <dc:description/>
  <cp:lastModifiedBy>bk</cp:lastModifiedBy>
  <dcterms:created xsi:type="dcterms:W3CDTF">2017-02-13T12:43:05Z</dcterms:created>
  <dcterms:modified xsi:type="dcterms:W3CDTF">2017-03-23T13:54:29Z</dcterms:modified>
  <cp:category/>
  <cp:version/>
  <cp:contentType/>
  <cp:contentStatus/>
</cp:coreProperties>
</file>